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firstSheet="1" activeTab="12"/>
  </bookViews>
  <sheets>
    <sheet name="2018" sheetId="1" r:id="rId1"/>
    <sheet name="IANUARIE" sheetId="2" r:id="rId2"/>
    <sheet name="FEBRUARIE" sheetId="3" r:id="rId3"/>
    <sheet name="MARTIE" sheetId="4" r:id="rId4"/>
    <sheet name="APRILIE" sheetId="5" r:id="rId5"/>
    <sheet name="MAI" sheetId="6" r:id="rId6"/>
    <sheet name="IUNIE" sheetId="7" r:id="rId7"/>
    <sheet name="IULIE" sheetId="8" r:id="rId8"/>
    <sheet name="AUGUST" sheetId="9" r:id="rId9"/>
    <sheet name="SEPTEMBRIE" sheetId="10" r:id="rId10"/>
    <sheet name="OCTOMBRIE" sheetId="11" r:id="rId11"/>
    <sheet name="NOIEMBRIE" sheetId="12" r:id="rId12"/>
    <sheet name="DECEMBRIE" sheetId="13" r:id="rId13"/>
  </sheets>
  <definedNames/>
  <calcPr calcMode="manual" fullCalcOnLoad="1"/>
</workbook>
</file>

<file path=xl/sharedStrings.xml><?xml version="1.0" encoding="utf-8"?>
<sst xmlns="http://schemas.openxmlformats.org/spreadsheetml/2006/main" count="948" uniqueCount="114">
  <si>
    <t>DIRECȚIA DE SĂNĂTATE PUBLICĂ DÂMBOVIȚA</t>
  </si>
  <si>
    <t>BUGET DE STAT BUNURI SI SERVICII AAPL</t>
  </si>
  <si>
    <t>mii lei</t>
  </si>
  <si>
    <t>Judet</t>
  </si>
  <si>
    <t>CREDITE DE ANGAJAMENT PN I BOLI TRANSMISIBILE</t>
  </si>
  <si>
    <t>CREDITE BUGETARE PN I BOLI TRANSMISIBILE</t>
  </si>
  <si>
    <t>Trimestrul</t>
  </si>
  <si>
    <t>3.HIV</t>
  </si>
  <si>
    <t>Total PN I</t>
  </si>
  <si>
    <t>TOTAL, din care:</t>
  </si>
  <si>
    <t>Trim. I</t>
  </si>
  <si>
    <t>TOTAL</t>
  </si>
  <si>
    <t>DAMBOVITA</t>
  </si>
  <si>
    <t>TRIM. I</t>
  </si>
  <si>
    <t>TRIM. II</t>
  </si>
  <si>
    <t>TRIM. III</t>
  </si>
  <si>
    <t>TRIM. IV</t>
  </si>
  <si>
    <t>TOTAL AN</t>
  </si>
  <si>
    <t>VENITURI PROPRII BUNURI SI SERVICII AAPL</t>
  </si>
  <si>
    <t>PN I BOLI TRANSMISIBILE</t>
  </si>
  <si>
    <t>PN IV BOLI NETRANSMISIBILE</t>
  </si>
  <si>
    <t>VI PN SANATATEA FEMEII SI COPILULUI</t>
  </si>
  <si>
    <t>Credite de Angajament</t>
  </si>
  <si>
    <t>Credite Bugetare</t>
  </si>
  <si>
    <t>Credite de Angajament 3.HIV</t>
  </si>
  <si>
    <t xml:space="preserve"> Credite Bugetare 3.HIV</t>
  </si>
  <si>
    <t>Credite de Angajament 4.TBC</t>
  </si>
  <si>
    <t>Credite Bugetare 4.TBC</t>
  </si>
  <si>
    <t>Total Credite de Angajament PN I</t>
  </si>
  <si>
    <t>Total Credite Bugetare PN I</t>
  </si>
  <si>
    <t>Credite de Angajament 1. Depistare CCU</t>
  </si>
  <si>
    <t xml:space="preserve"> Credite Bugetare 1. Depistare  CCU</t>
  </si>
  <si>
    <t>Total Credite de Angajament  PN IV</t>
  </si>
  <si>
    <t>Total Credite Bugetare PN IV</t>
  </si>
  <si>
    <t>1. Subprogramul de sănătate a copilului</t>
  </si>
  <si>
    <t>2. Subprogramul de sănătate a femeii</t>
  </si>
  <si>
    <t>Total Credite de Angajament PN VI</t>
  </si>
  <si>
    <t>Total Credite Bugetare PN VI</t>
  </si>
  <si>
    <t>Credite de Angajament 1.2 profilax. malnutritie</t>
  </si>
  <si>
    <t>Credite Bugetare 1.2 profilax. malnutritie</t>
  </si>
  <si>
    <t>Credite de Angajament 1.6 screening retinopatie</t>
  </si>
  <si>
    <t>Credite Bugetare 1.6 screening retinopatie</t>
  </si>
  <si>
    <t>Total Credite de Angajament</t>
  </si>
  <si>
    <t>Total Credite Bugetare</t>
  </si>
  <si>
    <t>Credite de Angajament 3.4.Sd. Izoim. Rh</t>
  </si>
  <si>
    <t>Credite Bugetare 3.4.Sd. Izoim. Rh</t>
  </si>
  <si>
    <t>BUGET DE STAT BUNURI SI SERVICII DSP</t>
  </si>
  <si>
    <t>Credite de Angajament 1.Vaccinare</t>
  </si>
  <si>
    <t xml:space="preserve"> Credite Bugetare 1. Vaccinare</t>
  </si>
  <si>
    <t>Credite de Angajament 1.1 Profilax distrofiei lapte praf</t>
  </si>
  <si>
    <t xml:space="preserve"> Credite Bugetare 1.1 Profilax distrofiei lapte praf</t>
  </si>
  <si>
    <t>VENITURI PROPRII BUNURI SI SERVICII DSP</t>
  </si>
  <si>
    <t>Credite de Angajament PN II Monitorizare fact. mediu</t>
  </si>
  <si>
    <t>Credite Bugetare PN II Monitorizare fact. Mediu</t>
  </si>
  <si>
    <t>Credite de Angajament PN V Promovarea Sanatatii</t>
  </si>
  <si>
    <t>Credite de Bugetare PN Promovarea Sanatatii</t>
  </si>
  <si>
    <t>Credite de Angajament 2. BTP</t>
  </si>
  <si>
    <t xml:space="preserve"> Credite Bugetare 2. BTP</t>
  </si>
  <si>
    <t>PNS 2018</t>
  </si>
  <si>
    <t>26,01,2018</t>
  </si>
  <si>
    <t>Nr. Crt.</t>
  </si>
  <si>
    <t>Program National de Sanatate</t>
  </si>
  <si>
    <t>Unitatea care deruleaza</t>
  </si>
  <si>
    <t>Subprogram</t>
  </si>
  <si>
    <t>Buget de stat</t>
  </si>
  <si>
    <t>Venituri proprii</t>
  </si>
  <si>
    <t>Prevedere</t>
  </si>
  <si>
    <t>Finantare</t>
  </si>
  <si>
    <t>Plata</t>
  </si>
  <si>
    <t>P.N. I.1 Imunizare</t>
  </si>
  <si>
    <t>DSP</t>
  </si>
  <si>
    <t>P.N.I.2 boli prioritare</t>
  </si>
  <si>
    <t>P.N. I.5 Inf. Nosocomiale</t>
  </si>
  <si>
    <t>P.N.II factori de mediu</t>
  </si>
  <si>
    <t>V.1.Interventii pentru un stil de viaţă sănătos</t>
  </si>
  <si>
    <t>V.3.Supravegherea stării de sănătate a populaţiei generale</t>
  </si>
  <si>
    <t>P.N. I.3 HIV</t>
  </si>
  <si>
    <t>JUDET</t>
  </si>
  <si>
    <t>Total</t>
  </si>
  <si>
    <t>I.3.1</t>
  </si>
  <si>
    <t>Preventie</t>
  </si>
  <si>
    <t>I.3.2</t>
  </si>
  <si>
    <t>Tratament</t>
  </si>
  <si>
    <t>DSP                 I.3.1</t>
  </si>
  <si>
    <t>Spitalul Jud. de Urg. Targoviste</t>
  </si>
  <si>
    <t>P.N. I.4 TBC</t>
  </si>
  <si>
    <t>Sp. Jud. de Urg. Targoviste</t>
  </si>
  <si>
    <t>Sp. Municipal Moreni</t>
  </si>
  <si>
    <t>Sp. Or. Gaesti</t>
  </si>
  <si>
    <t>Sp. Or. Pucioasa</t>
  </si>
  <si>
    <t>P.N.VI. Mama si copil</t>
  </si>
  <si>
    <t>TOTAL P.N.VI.</t>
  </si>
  <si>
    <t>Lapte praf</t>
  </si>
  <si>
    <t>Mortalitate materna</t>
  </si>
  <si>
    <t>P.N. VI.1.4 Malnutritie</t>
  </si>
  <si>
    <t>P.N. VI.1.6 Retinopatie</t>
  </si>
  <si>
    <t>P.N. VI.3.4 Izoimunizare Rh</t>
  </si>
  <si>
    <t>PN TRATAMENT IN STRAINATATE</t>
  </si>
  <si>
    <t>P.N. Axa Prioritara ATI</t>
  </si>
  <si>
    <t>P.N.VI.1 Screening cancer col uterin</t>
  </si>
  <si>
    <t>TOTAL DSP</t>
  </si>
  <si>
    <t>TOTAL AAPL</t>
  </si>
  <si>
    <t>TOTAL GENERAL</t>
  </si>
  <si>
    <t>05,03,2018</t>
  </si>
  <si>
    <t>20,04,2018</t>
  </si>
  <si>
    <t>07,05,2018</t>
  </si>
  <si>
    <t>04,06,2018</t>
  </si>
  <si>
    <t>04,07,2018</t>
  </si>
  <si>
    <t>07,08,2018</t>
  </si>
  <si>
    <t>07,09,2018</t>
  </si>
  <si>
    <t>02,10,2018</t>
  </si>
  <si>
    <t>01,11,2018</t>
  </si>
  <si>
    <t>03,12,2018</t>
  </si>
  <si>
    <t>21,12,2018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</si>
</sst>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"/>
  </numFmts>
  <fonts count="52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0" applyNumberFormat="0" applyBorder="0" applyAlignment="0" applyProtection="0"/>
    <xf numFmtId="0" fontId="7" fillId="0" borderId="0">
      <alignment/>
      <protection/>
    </xf>
    <xf numFmtId="0" fontId="41" fillId="27" borderId="3" applyNumberFormat="0" applyAlignment="0" applyProtection="0"/>
    <xf numFmtId="0" fontId="42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7" fillId="0" borderId="0" xfId="43">
      <alignment/>
      <protection/>
    </xf>
    <xf numFmtId="0" fontId="8" fillId="0" borderId="0" xfId="43" applyFont="1" applyAlignment="1">
      <alignment horizontal="center"/>
      <protection/>
    </xf>
    <xf numFmtId="3" fontId="7" fillId="0" borderId="0" xfId="43" applyNumberFormat="1">
      <alignment/>
      <protection/>
    </xf>
    <xf numFmtId="0" fontId="3" fillId="0" borderId="0" xfId="43" applyFont="1" applyAlignment="1">
      <alignment horizontal="center"/>
      <protection/>
    </xf>
    <xf numFmtId="3" fontId="3" fillId="0" borderId="14" xfId="43" applyNumberFormat="1" applyFont="1" applyBorder="1">
      <alignment/>
      <protection/>
    </xf>
    <xf numFmtId="0" fontId="3" fillId="0" borderId="15" xfId="43" applyFont="1" applyBorder="1">
      <alignment/>
      <protection/>
    </xf>
    <xf numFmtId="0" fontId="3" fillId="0" borderId="16" xfId="43" applyFont="1" applyBorder="1">
      <alignment/>
      <protection/>
    </xf>
    <xf numFmtId="1" fontId="3" fillId="0" borderId="17" xfId="43" applyNumberFormat="1" applyFont="1" applyBorder="1">
      <alignment/>
      <protection/>
    </xf>
    <xf numFmtId="0" fontId="7" fillId="0" borderId="18" xfId="43" applyBorder="1">
      <alignment/>
      <protection/>
    </xf>
    <xf numFmtId="0" fontId="10" fillId="0" borderId="19" xfId="43" applyFont="1" applyBorder="1" applyAlignment="1">
      <alignment wrapText="1"/>
      <protection/>
    </xf>
    <xf numFmtId="0" fontId="10" fillId="0" borderId="20" xfId="43" applyFont="1" applyBorder="1">
      <alignment/>
      <protection/>
    </xf>
    <xf numFmtId="0" fontId="10" fillId="0" borderId="21" xfId="43" applyFont="1" applyBorder="1">
      <alignment/>
      <protection/>
    </xf>
    <xf numFmtId="3" fontId="10" fillId="0" borderId="18" xfId="43" applyNumberFormat="1" applyFont="1" applyBorder="1">
      <alignment/>
      <protection/>
    </xf>
    <xf numFmtId="3" fontId="10" fillId="0" borderId="19" xfId="43" applyNumberFormat="1" applyFont="1" applyBorder="1">
      <alignment/>
      <protection/>
    </xf>
    <xf numFmtId="3" fontId="10" fillId="0" borderId="22" xfId="43" applyNumberFormat="1" applyFont="1" applyBorder="1">
      <alignment/>
      <protection/>
    </xf>
    <xf numFmtId="1" fontId="10" fillId="0" borderId="20" xfId="43" applyNumberFormat="1" applyFont="1" applyBorder="1">
      <alignment/>
      <protection/>
    </xf>
    <xf numFmtId="0" fontId="7" fillId="0" borderId="23" xfId="43" applyBorder="1">
      <alignment/>
      <protection/>
    </xf>
    <xf numFmtId="0" fontId="10" fillId="0" borderId="10" xfId="43" applyFont="1" applyBorder="1" applyAlignment="1">
      <alignment wrapText="1"/>
      <protection/>
    </xf>
    <xf numFmtId="0" fontId="10" fillId="0" borderId="24" xfId="43" applyFont="1" applyBorder="1">
      <alignment/>
      <protection/>
    </xf>
    <xf numFmtId="0" fontId="10" fillId="0" borderId="25" xfId="43" applyFont="1" applyBorder="1">
      <alignment/>
      <protection/>
    </xf>
    <xf numFmtId="3" fontId="10" fillId="0" borderId="23" xfId="43" applyNumberFormat="1" applyFont="1" applyBorder="1">
      <alignment/>
      <protection/>
    </xf>
    <xf numFmtId="3" fontId="10" fillId="0" borderId="10" xfId="43" applyNumberFormat="1" applyFont="1" applyBorder="1">
      <alignment/>
      <protection/>
    </xf>
    <xf numFmtId="3" fontId="10" fillId="0" borderId="26" xfId="43" applyNumberFormat="1" applyFont="1" applyBorder="1">
      <alignment/>
      <protection/>
    </xf>
    <xf numFmtId="1" fontId="10" fillId="0" borderId="24" xfId="43" applyNumberFormat="1" applyFont="1" applyBorder="1">
      <alignment/>
      <protection/>
    </xf>
    <xf numFmtId="0" fontId="11" fillId="0" borderId="23" xfId="43" applyFont="1" applyBorder="1">
      <alignment/>
      <protection/>
    </xf>
    <xf numFmtId="0" fontId="12" fillId="0" borderId="10" xfId="43" applyFont="1" applyBorder="1" applyAlignment="1">
      <alignment wrapText="1"/>
      <protection/>
    </xf>
    <xf numFmtId="0" fontId="12" fillId="0" borderId="24" xfId="43" applyFont="1" applyBorder="1">
      <alignment/>
      <protection/>
    </xf>
    <xf numFmtId="0" fontId="12" fillId="0" borderId="25" xfId="43" applyFont="1" applyBorder="1">
      <alignment/>
      <protection/>
    </xf>
    <xf numFmtId="3" fontId="12" fillId="0" borderId="23" xfId="43" applyNumberFormat="1" applyFont="1" applyBorder="1">
      <alignment/>
      <protection/>
    </xf>
    <xf numFmtId="3" fontId="12" fillId="0" borderId="10" xfId="43" applyNumberFormat="1" applyFont="1" applyBorder="1">
      <alignment/>
      <protection/>
    </xf>
    <xf numFmtId="3" fontId="12" fillId="0" borderId="26" xfId="43" applyNumberFormat="1" applyFont="1" applyBorder="1">
      <alignment/>
      <protection/>
    </xf>
    <xf numFmtId="1" fontId="12" fillId="0" borderId="24" xfId="43" applyNumberFormat="1" applyFont="1" applyBorder="1">
      <alignment/>
      <protection/>
    </xf>
    <xf numFmtId="0" fontId="11" fillId="0" borderId="0" xfId="43" applyFont="1">
      <alignment/>
      <protection/>
    </xf>
    <xf numFmtId="0" fontId="7" fillId="0" borderId="27" xfId="43" applyBorder="1">
      <alignment/>
      <protection/>
    </xf>
    <xf numFmtId="0" fontId="10" fillId="0" borderId="28" xfId="43" applyFont="1" applyBorder="1">
      <alignment/>
      <protection/>
    </xf>
    <xf numFmtId="0" fontId="10" fillId="0" borderId="29" xfId="43" applyFont="1" applyBorder="1">
      <alignment/>
      <protection/>
    </xf>
    <xf numFmtId="3" fontId="10" fillId="0" borderId="27" xfId="43" applyNumberFormat="1" applyFont="1" applyBorder="1">
      <alignment/>
      <protection/>
    </xf>
    <xf numFmtId="3" fontId="10" fillId="0" borderId="30" xfId="43" applyNumberFormat="1" applyFont="1" applyBorder="1">
      <alignment/>
      <protection/>
    </xf>
    <xf numFmtId="3" fontId="10" fillId="0" borderId="31" xfId="43" applyNumberFormat="1" applyFont="1" applyBorder="1">
      <alignment/>
      <protection/>
    </xf>
    <xf numFmtId="1" fontId="10" fillId="0" borderId="28" xfId="43" applyNumberFormat="1" applyFont="1" applyBorder="1">
      <alignment/>
      <protection/>
    </xf>
    <xf numFmtId="0" fontId="3" fillId="0" borderId="32" xfId="43" applyFont="1" applyBorder="1">
      <alignment/>
      <protection/>
    </xf>
    <xf numFmtId="0" fontId="3" fillId="33" borderId="33" xfId="43" applyFont="1" applyFill="1" applyBorder="1" applyAlignment="1">
      <alignment wrapText="1"/>
      <protection/>
    </xf>
    <xf numFmtId="0" fontId="3" fillId="33" borderId="34" xfId="43" applyFont="1" applyFill="1" applyBorder="1" applyAlignment="1">
      <alignment horizontal="right"/>
      <protection/>
    </xf>
    <xf numFmtId="0" fontId="3" fillId="33" borderId="35" xfId="43" applyFont="1" applyFill="1" applyBorder="1">
      <alignment/>
      <protection/>
    </xf>
    <xf numFmtId="3" fontId="3" fillId="33" borderId="36" xfId="43" applyNumberFormat="1" applyFont="1" applyFill="1" applyBorder="1">
      <alignment/>
      <protection/>
    </xf>
    <xf numFmtId="3" fontId="3" fillId="33" borderId="37" xfId="43" applyNumberFormat="1" applyFont="1" applyFill="1" applyBorder="1">
      <alignment/>
      <protection/>
    </xf>
    <xf numFmtId="3" fontId="3" fillId="33" borderId="35" xfId="43" applyNumberFormat="1" applyFont="1" applyFill="1" applyBorder="1">
      <alignment/>
      <protection/>
    </xf>
    <xf numFmtId="1" fontId="3" fillId="33" borderId="38" xfId="43" applyNumberFormat="1" applyFont="1" applyFill="1" applyBorder="1">
      <alignment/>
      <protection/>
    </xf>
    <xf numFmtId="0" fontId="3" fillId="0" borderId="39" xfId="43" applyFont="1" applyBorder="1">
      <alignment/>
      <protection/>
    </xf>
    <xf numFmtId="0" fontId="3" fillId="0" borderId="40" xfId="43" applyFont="1" applyFill="1" applyBorder="1" applyAlignment="1">
      <alignment wrapText="1"/>
      <protection/>
    </xf>
    <xf numFmtId="0" fontId="3" fillId="0" borderId="41" xfId="43" applyFont="1" applyFill="1" applyBorder="1" applyAlignment="1">
      <alignment horizontal="right"/>
      <protection/>
    </xf>
    <xf numFmtId="0" fontId="13" fillId="0" borderId="42" xfId="43" applyFont="1" applyBorder="1">
      <alignment/>
      <protection/>
    </xf>
    <xf numFmtId="3" fontId="13" fillId="0" borderId="39" xfId="43" applyNumberFormat="1" applyFont="1" applyBorder="1">
      <alignment/>
      <protection/>
    </xf>
    <xf numFmtId="3" fontId="13" fillId="0" borderId="13" xfId="43" applyNumberFormat="1" applyFont="1" applyBorder="1">
      <alignment/>
      <protection/>
    </xf>
    <xf numFmtId="3" fontId="13" fillId="0" borderId="43" xfId="43" applyNumberFormat="1" applyFont="1" applyBorder="1">
      <alignment/>
      <protection/>
    </xf>
    <xf numFmtId="3" fontId="3" fillId="0" borderId="44" xfId="43" applyNumberFormat="1" applyFont="1" applyFill="1" applyBorder="1">
      <alignment/>
      <protection/>
    </xf>
    <xf numFmtId="3" fontId="3" fillId="0" borderId="13" xfId="43" applyNumberFormat="1" applyFont="1" applyFill="1" applyBorder="1">
      <alignment/>
      <protection/>
    </xf>
    <xf numFmtId="1" fontId="3" fillId="0" borderId="45" xfId="43" applyNumberFormat="1" applyFont="1" applyFill="1" applyBorder="1">
      <alignment/>
      <protection/>
    </xf>
    <xf numFmtId="0" fontId="3" fillId="0" borderId="46" xfId="43" applyFont="1" applyFill="1" applyBorder="1" applyAlignment="1">
      <alignment horizontal="right"/>
      <protection/>
    </xf>
    <xf numFmtId="0" fontId="13" fillId="0" borderId="47" xfId="43" applyFont="1" applyBorder="1">
      <alignment/>
      <protection/>
    </xf>
    <xf numFmtId="3" fontId="13" fillId="0" borderId="48" xfId="43" applyNumberFormat="1" applyFont="1" applyBorder="1">
      <alignment/>
      <protection/>
    </xf>
    <xf numFmtId="3" fontId="13" fillId="0" borderId="49" xfId="43" applyNumberFormat="1" applyFont="1" applyBorder="1">
      <alignment/>
      <protection/>
    </xf>
    <xf numFmtId="3" fontId="13" fillId="0" borderId="47" xfId="43" applyNumberFormat="1" applyFont="1" applyBorder="1">
      <alignment/>
      <protection/>
    </xf>
    <xf numFmtId="3" fontId="3" fillId="0" borderId="48" xfId="43" applyNumberFormat="1" applyFont="1" applyFill="1" applyBorder="1">
      <alignment/>
      <protection/>
    </xf>
    <xf numFmtId="3" fontId="3" fillId="0" borderId="49" xfId="43" applyNumberFormat="1" applyFont="1" applyFill="1" applyBorder="1">
      <alignment/>
      <protection/>
    </xf>
    <xf numFmtId="1" fontId="3" fillId="0" borderId="50" xfId="43" applyNumberFormat="1" applyFont="1" applyFill="1" applyBorder="1">
      <alignment/>
      <protection/>
    </xf>
    <xf numFmtId="0" fontId="7" fillId="0" borderId="39" xfId="43" applyFill="1" applyBorder="1">
      <alignment/>
      <protection/>
    </xf>
    <xf numFmtId="0" fontId="7" fillId="0" borderId="40" xfId="43" applyFill="1" applyBorder="1" applyAlignment="1">
      <alignment wrapText="1"/>
      <protection/>
    </xf>
    <xf numFmtId="0" fontId="10" fillId="34" borderId="51" xfId="43" applyFont="1" applyFill="1" applyBorder="1">
      <alignment/>
      <protection/>
    </xf>
    <xf numFmtId="0" fontId="10" fillId="34" borderId="52" xfId="43" applyFont="1" applyFill="1" applyBorder="1">
      <alignment/>
      <protection/>
    </xf>
    <xf numFmtId="3" fontId="10" fillId="34" borderId="14" xfId="43" applyNumberFormat="1" applyFont="1" applyFill="1" applyBorder="1">
      <alignment/>
      <protection/>
    </xf>
    <xf numFmtId="3" fontId="10" fillId="34" borderId="15" xfId="43" applyNumberFormat="1" applyFont="1" applyFill="1" applyBorder="1">
      <alignment/>
      <protection/>
    </xf>
    <xf numFmtId="3" fontId="10" fillId="34" borderId="16" xfId="43" applyNumberFormat="1" applyFont="1" applyFill="1" applyBorder="1">
      <alignment/>
      <protection/>
    </xf>
    <xf numFmtId="1" fontId="10" fillId="34" borderId="17" xfId="43" applyNumberFormat="1" applyFont="1" applyFill="1" applyBorder="1">
      <alignment/>
      <protection/>
    </xf>
    <xf numFmtId="0" fontId="7" fillId="0" borderId="53" xfId="43" applyBorder="1">
      <alignment/>
      <protection/>
    </xf>
    <xf numFmtId="0" fontId="7" fillId="0" borderId="54" xfId="43" applyFill="1" applyBorder="1" applyAlignment="1">
      <alignment wrapText="1"/>
      <protection/>
    </xf>
    <xf numFmtId="0" fontId="14" fillId="35" borderId="18" xfId="43" applyFont="1" applyFill="1" applyBorder="1">
      <alignment/>
      <protection/>
    </xf>
    <xf numFmtId="0" fontId="14" fillId="35" borderId="22" xfId="43" applyFont="1" applyFill="1" applyBorder="1">
      <alignment/>
      <protection/>
    </xf>
    <xf numFmtId="3" fontId="14" fillId="35" borderId="18" xfId="43" applyNumberFormat="1" applyFont="1" applyFill="1" applyBorder="1">
      <alignment/>
      <protection/>
    </xf>
    <xf numFmtId="3" fontId="14" fillId="35" borderId="19" xfId="43" applyNumberFormat="1" applyFont="1" applyFill="1" applyBorder="1">
      <alignment/>
      <protection/>
    </xf>
    <xf numFmtId="3" fontId="14" fillId="35" borderId="22" xfId="43" applyNumberFormat="1" applyFont="1" applyFill="1" applyBorder="1">
      <alignment/>
      <protection/>
    </xf>
    <xf numFmtId="1" fontId="14" fillId="35" borderId="20" xfId="43" applyNumberFormat="1" applyFont="1" applyFill="1" applyBorder="1">
      <alignment/>
      <protection/>
    </xf>
    <xf numFmtId="0" fontId="7" fillId="0" borderId="54" xfId="43" applyBorder="1" applyAlignment="1">
      <alignment wrapText="1"/>
      <protection/>
    </xf>
    <xf numFmtId="0" fontId="14" fillId="0" borderId="14" xfId="43" applyFont="1" applyFill="1" applyBorder="1" applyAlignment="1">
      <alignment horizontal="right"/>
      <protection/>
    </xf>
    <xf numFmtId="0" fontId="15" fillId="0" borderId="26" xfId="43" applyFont="1" applyBorder="1">
      <alignment/>
      <protection/>
    </xf>
    <xf numFmtId="3" fontId="15" fillId="0" borderId="23" xfId="43" applyNumberFormat="1" applyFont="1" applyBorder="1">
      <alignment/>
      <protection/>
    </xf>
    <xf numFmtId="3" fontId="15" fillId="0" borderId="10" xfId="43" applyNumberFormat="1" applyFont="1" applyBorder="1">
      <alignment/>
      <protection/>
    </xf>
    <xf numFmtId="3" fontId="15" fillId="0" borderId="26" xfId="43" applyNumberFormat="1" applyFont="1" applyBorder="1">
      <alignment/>
      <protection/>
    </xf>
    <xf numFmtId="3" fontId="15" fillId="0" borderId="24" xfId="43" applyNumberFormat="1" applyFont="1" applyBorder="1">
      <alignment/>
      <protection/>
    </xf>
    <xf numFmtId="0" fontId="7" fillId="0" borderId="29" xfId="43" applyBorder="1">
      <alignment/>
      <protection/>
    </xf>
    <xf numFmtId="0" fontId="7" fillId="0" borderId="55" xfId="43" applyBorder="1" applyAlignment="1">
      <alignment wrapText="1"/>
      <protection/>
    </xf>
    <xf numFmtId="0" fontId="14" fillId="0" borderId="48" xfId="43" applyFont="1" applyFill="1" applyBorder="1" applyAlignment="1">
      <alignment horizontal="right"/>
      <protection/>
    </xf>
    <xf numFmtId="0" fontId="15" fillId="0" borderId="47" xfId="43" applyFont="1" applyBorder="1">
      <alignment/>
      <protection/>
    </xf>
    <xf numFmtId="3" fontId="15" fillId="0" borderId="48" xfId="43" applyNumberFormat="1" applyFont="1" applyBorder="1">
      <alignment/>
      <protection/>
    </xf>
    <xf numFmtId="3" fontId="15" fillId="0" borderId="49" xfId="43" applyNumberFormat="1" applyFont="1" applyBorder="1">
      <alignment/>
      <protection/>
    </xf>
    <xf numFmtId="3" fontId="15" fillId="0" borderId="47" xfId="43" applyNumberFormat="1" applyFont="1" applyBorder="1">
      <alignment/>
      <protection/>
    </xf>
    <xf numFmtId="3" fontId="15" fillId="0" borderId="50" xfId="43" applyNumberFormat="1" applyFont="1" applyBorder="1">
      <alignment/>
      <protection/>
    </xf>
    <xf numFmtId="0" fontId="3" fillId="0" borderId="56" xfId="43" applyFont="1" applyBorder="1">
      <alignment/>
      <protection/>
    </xf>
    <xf numFmtId="0" fontId="3" fillId="33" borderId="36" xfId="43" applyFont="1" applyFill="1" applyBorder="1" applyAlignment="1">
      <alignment wrapText="1"/>
      <protection/>
    </xf>
    <xf numFmtId="0" fontId="3" fillId="33" borderId="37" xfId="43" applyFont="1" applyFill="1" applyBorder="1">
      <alignment/>
      <protection/>
    </xf>
    <xf numFmtId="0" fontId="7" fillId="36" borderId="32" xfId="43" applyFill="1" applyBorder="1">
      <alignment/>
      <protection/>
    </xf>
    <xf numFmtId="0" fontId="7" fillId="36" borderId="44" xfId="43" applyFill="1" applyBorder="1" applyAlignment="1">
      <alignment wrapText="1"/>
      <protection/>
    </xf>
    <xf numFmtId="0" fontId="14" fillId="36" borderId="13" xfId="43" applyFont="1" applyFill="1" applyBorder="1">
      <alignment/>
      <protection/>
    </xf>
    <xf numFmtId="3" fontId="14" fillId="36" borderId="13" xfId="43" applyNumberFormat="1" applyFont="1" applyFill="1" applyBorder="1">
      <alignment/>
      <protection/>
    </xf>
    <xf numFmtId="1" fontId="14" fillId="36" borderId="45" xfId="43" applyNumberFormat="1" applyFont="1" applyFill="1" applyBorder="1">
      <alignment/>
      <protection/>
    </xf>
    <xf numFmtId="0" fontId="7" fillId="37" borderId="32" xfId="43" applyFill="1" applyBorder="1">
      <alignment/>
      <protection/>
    </xf>
    <xf numFmtId="0" fontId="7" fillId="37" borderId="23" xfId="43" applyFill="1" applyBorder="1">
      <alignment/>
      <protection/>
    </xf>
    <xf numFmtId="0" fontId="14" fillId="37" borderId="10" xfId="43" applyFont="1" applyFill="1" applyBorder="1">
      <alignment/>
      <protection/>
    </xf>
    <xf numFmtId="3" fontId="14" fillId="37" borderId="10" xfId="43" applyNumberFormat="1" applyFont="1" applyFill="1" applyBorder="1">
      <alignment/>
      <protection/>
    </xf>
    <xf numFmtId="1" fontId="14" fillId="37" borderId="24" xfId="43" applyNumberFormat="1" applyFont="1" applyFill="1" applyBorder="1">
      <alignment/>
      <protection/>
    </xf>
    <xf numFmtId="0" fontId="7" fillId="38" borderId="32" xfId="43" applyFill="1" applyBorder="1">
      <alignment/>
      <protection/>
    </xf>
    <xf numFmtId="0" fontId="7" fillId="38" borderId="23" xfId="43" applyFill="1" applyBorder="1">
      <alignment/>
      <protection/>
    </xf>
    <xf numFmtId="0" fontId="14" fillId="38" borderId="10" xfId="43" applyFont="1" applyFill="1" applyBorder="1">
      <alignment/>
      <protection/>
    </xf>
    <xf numFmtId="3" fontId="14" fillId="38" borderId="10" xfId="43" applyNumberFormat="1" applyFont="1" applyFill="1" applyBorder="1">
      <alignment/>
      <protection/>
    </xf>
    <xf numFmtId="1" fontId="14" fillId="38" borderId="24" xfId="43" applyNumberFormat="1" applyFont="1" applyFill="1" applyBorder="1">
      <alignment/>
      <protection/>
    </xf>
    <xf numFmtId="0" fontId="7" fillId="39" borderId="32" xfId="43" applyFill="1" applyBorder="1">
      <alignment/>
      <protection/>
    </xf>
    <xf numFmtId="0" fontId="7" fillId="39" borderId="27" xfId="43" applyFill="1" applyBorder="1">
      <alignment/>
      <protection/>
    </xf>
    <xf numFmtId="0" fontId="14" fillId="39" borderId="30" xfId="43" applyFont="1" applyFill="1" applyBorder="1">
      <alignment/>
      <protection/>
    </xf>
    <xf numFmtId="3" fontId="14" fillId="39" borderId="30" xfId="43" applyNumberFormat="1" applyFont="1" applyFill="1" applyBorder="1">
      <alignment/>
      <protection/>
    </xf>
    <xf numFmtId="1" fontId="14" fillId="39" borderId="28" xfId="43" applyNumberFormat="1" applyFont="1" applyFill="1" applyBorder="1">
      <alignment/>
      <protection/>
    </xf>
    <xf numFmtId="0" fontId="3" fillId="33" borderId="36" xfId="43" applyFont="1" applyFill="1" applyBorder="1">
      <alignment/>
      <protection/>
    </xf>
    <xf numFmtId="0" fontId="3" fillId="33" borderId="37" xfId="43" applyFont="1" applyFill="1" applyBorder="1" applyAlignment="1">
      <alignment horizontal="right"/>
      <protection/>
    </xf>
    <xf numFmtId="4" fontId="3" fillId="33" borderId="37" xfId="43" applyNumberFormat="1" applyFont="1" applyFill="1" applyBorder="1">
      <alignment/>
      <protection/>
    </xf>
    <xf numFmtId="0" fontId="10" fillId="34" borderId="19" xfId="43" applyFont="1" applyFill="1" applyBorder="1">
      <alignment/>
      <protection/>
    </xf>
    <xf numFmtId="0" fontId="10" fillId="34" borderId="19" xfId="43" applyFont="1" applyFill="1" applyBorder="1" applyAlignment="1">
      <alignment wrapText="1"/>
      <protection/>
    </xf>
    <xf numFmtId="3" fontId="16" fillId="34" borderId="19" xfId="43" applyNumberFormat="1" applyFont="1" applyFill="1" applyBorder="1">
      <alignment/>
      <protection/>
    </xf>
    <xf numFmtId="3" fontId="16" fillId="34" borderId="20" xfId="43" applyNumberFormat="1" applyFont="1" applyFill="1" applyBorder="1">
      <alignment/>
      <protection/>
    </xf>
    <xf numFmtId="0" fontId="7" fillId="0" borderId="44" xfId="43" applyBorder="1">
      <alignment/>
      <protection/>
    </xf>
    <xf numFmtId="0" fontId="10" fillId="34" borderId="13" xfId="43" applyFont="1" applyFill="1" applyBorder="1">
      <alignment/>
      <protection/>
    </xf>
    <xf numFmtId="0" fontId="10" fillId="34" borderId="13" xfId="43" applyFont="1" applyFill="1" applyBorder="1" applyAlignment="1">
      <alignment wrapText="1"/>
      <protection/>
    </xf>
    <xf numFmtId="3" fontId="10" fillId="34" borderId="13" xfId="43" applyNumberFormat="1" applyFont="1" applyFill="1" applyBorder="1">
      <alignment/>
      <protection/>
    </xf>
    <xf numFmtId="1" fontId="10" fillId="34" borderId="45" xfId="43" applyNumberFormat="1" applyFont="1" applyFill="1" applyBorder="1">
      <alignment/>
      <protection/>
    </xf>
    <xf numFmtId="1" fontId="10" fillId="34" borderId="24" xfId="43" applyNumberFormat="1" applyFont="1" applyFill="1" applyBorder="1">
      <alignment/>
      <protection/>
    </xf>
    <xf numFmtId="0" fontId="14" fillId="36" borderId="10" xfId="43" applyFont="1" applyFill="1" applyBorder="1">
      <alignment/>
      <protection/>
    </xf>
    <xf numFmtId="3" fontId="14" fillId="36" borderId="10" xfId="43" applyNumberFormat="1" applyFont="1" applyFill="1" applyBorder="1">
      <alignment/>
      <protection/>
    </xf>
    <xf numFmtId="1" fontId="14" fillId="36" borderId="24" xfId="43" applyNumberFormat="1" applyFont="1" applyFill="1" applyBorder="1">
      <alignment/>
      <protection/>
    </xf>
    <xf numFmtId="0" fontId="14" fillId="0" borderId="10" xfId="43" applyFont="1" applyBorder="1">
      <alignment/>
      <protection/>
    </xf>
    <xf numFmtId="0" fontId="14" fillId="0" borderId="10" xfId="43" applyFont="1" applyFill="1" applyBorder="1">
      <alignment/>
      <protection/>
    </xf>
    <xf numFmtId="3" fontId="14" fillId="0" borderId="10" xfId="43" applyNumberFormat="1" applyFont="1" applyBorder="1">
      <alignment/>
      <protection/>
    </xf>
    <xf numFmtId="1" fontId="14" fillId="0" borderId="24" xfId="43" applyNumberFormat="1" applyFont="1" applyBorder="1">
      <alignment/>
      <protection/>
    </xf>
    <xf numFmtId="0" fontId="7" fillId="0" borderId="48" xfId="43" applyBorder="1">
      <alignment/>
      <protection/>
    </xf>
    <xf numFmtId="0" fontId="14" fillId="0" borderId="49" xfId="43" applyFont="1" applyBorder="1">
      <alignment/>
      <protection/>
    </xf>
    <xf numFmtId="3" fontId="14" fillId="0" borderId="49" xfId="43" applyNumberFormat="1" applyFont="1" applyBorder="1">
      <alignment/>
      <protection/>
    </xf>
    <xf numFmtId="1" fontId="14" fillId="0" borderId="50" xfId="43" applyNumberFormat="1" applyFont="1" applyBorder="1">
      <alignment/>
      <protection/>
    </xf>
    <xf numFmtId="0" fontId="10" fillId="0" borderId="57" xfId="43" applyFont="1" applyFill="1" applyBorder="1">
      <alignment/>
      <protection/>
    </xf>
    <xf numFmtId="0" fontId="10" fillId="0" borderId="58" xfId="43" applyFont="1" applyFill="1" applyBorder="1">
      <alignment/>
      <protection/>
    </xf>
    <xf numFmtId="3" fontId="10" fillId="0" borderId="14" xfId="43" applyNumberFormat="1" applyFont="1" applyFill="1" applyBorder="1">
      <alignment/>
      <protection/>
    </xf>
    <xf numFmtId="3" fontId="10" fillId="0" borderId="15" xfId="43" applyNumberFormat="1" applyFont="1" applyFill="1" applyBorder="1">
      <alignment/>
      <protection/>
    </xf>
    <xf numFmtId="3" fontId="10" fillId="0" borderId="16" xfId="43" applyNumberFormat="1" applyFont="1" applyFill="1" applyBorder="1">
      <alignment/>
      <protection/>
    </xf>
    <xf numFmtId="1" fontId="10" fillId="0" borderId="17" xfId="43" applyNumberFormat="1" applyFont="1" applyFill="1" applyBorder="1">
      <alignment/>
      <protection/>
    </xf>
    <xf numFmtId="0" fontId="14" fillId="0" borderId="36" xfId="43" applyFont="1" applyFill="1" applyBorder="1">
      <alignment/>
      <protection/>
    </xf>
    <xf numFmtId="0" fontId="14" fillId="0" borderId="59" xfId="43" applyFont="1" applyBorder="1">
      <alignment/>
      <protection/>
    </xf>
    <xf numFmtId="3" fontId="14" fillId="0" borderId="36" xfId="43" applyNumberFormat="1" applyFont="1" applyFill="1" applyBorder="1">
      <alignment/>
      <protection/>
    </xf>
    <xf numFmtId="3" fontId="14" fillId="0" borderId="37" xfId="43" applyNumberFormat="1" applyFont="1" applyFill="1" applyBorder="1">
      <alignment/>
      <protection/>
    </xf>
    <xf numFmtId="3" fontId="14" fillId="0" borderId="35" xfId="43" applyNumberFormat="1" applyFont="1" applyFill="1" applyBorder="1">
      <alignment/>
      <protection/>
    </xf>
    <xf numFmtId="1" fontId="14" fillId="0" borderId="38" xfId="43" applyNumberFormat="1" applyFont="1" applyFill="1" applyBorder="1">
      <alignment/>
      <protection/>
    </xf>
    <xf numFmtId="3" fontId="14" fillId="0" borderId="14" xfId="43" applyNumberFormat="1" applyFont="1" applyFill="1" applyBorder="1">
      <alignment/>
      <protection/>
    </xf>
    <xf numFmtId="3" fontId="14" fillId="0" borderId="15" xfId="43" applyNumberFormat="1" applyFont="1" applyFill="1" applyBorder="1">
      <alignment/>
      <protection/>
    </xf>
    <xf numFmtId="3" fontId="14" fillId="0" borderId="16" xfId="43" applyNumberFormat="1" applyFont="1" applyBorder="1">
      <alignment/>
      <protection/>
    </xf>
    <xf numFmtId="1" fontId="14" fillId="0" borderId="17" xfId="43" applyNumberFormat="1" applyFont="1" applyBorder="1">
      <alignment/>
      <protection/>
    </xf>
    <xf numFmtId="0" fontId="10" fillId="0" borderId="60" xfId="43" applyFont="1" applyBorder="1">
      <alignment/>
      <protection/>
    </xf>
    <xf numFmtId="3" fontId="16" fillId="0" borderId="61" xfId="43" applyNumberFormat="1" applyFont="1" applyBorder="1">
      <alignment/>
      <protection/>
    </xf>
    <xf numFmtId="3" fontId="16" fillId="0" borderId="37" xfId="43" applyNumberFormat="1" applyFont="1" applyBorder="1">
      <alignment/>
      <protection/>
    </xf>
    <xf numFmtId="3" fontId="16" fillId="0" borderId="59" xfId="43" applyNumberFormat="1" applyFont="1" applyBorder="1">
      <alignment/>
      <protection/>
    </xf>
    <xf numFmtId="3" fontId="16" fillId="0" borderId="62" xfId="43" applyNumberFormat="1" applyFont="1" applyBorder="1">
      <alignment/>
      <protection/>
    </xf>
    <xf numFmtId="3" fontId="16" fillId="0" borderId="63" xfId="43" applyNumberFormat="1" applyFont="1" applyBorder="1">
      <alignment/>
      <protection/>
    </xf>
    <xf numFmtId="3" fontId="16" fillId="0" borderId="64" xfId="43" applyNumberFormat="1" applyFont="1" applyBorder="1">
      <alignment/>
      <protection/>
    </xf>
    <xf numFmtId="0" fontId="14" fillId="0" borderId="60" xfId="43" applyFont="1" applyBorder="1">
      <alignment/>
      <protection/>
    </xf>
    <xf numFmtId="3" fontId="17" fillId="0" borderId="57" xfId="43" applyNumberFormat="1" applyFont="1" applyBorder="1">
      <alignment/>
      <protection/>
    </xf>
    <xf numFmtId="3" fontId="17" fillId="0" borderId="65" xfId="43" applyNumberFormat="1" applyFont="1" applyBorder="1">
      <alignment/>
      <protection/>
    </xf>
    <xf numFmtId="3" fontId="17" fillId="0" borderId="52" xfId="43" applyNumberFormat="1" applyFont="1" applyBorder="1">
      <alignment/>
      <protection/>
    </xf>
    <xf numFmtId="3" fontId="17" fillId="0" borderId="36" xfId="43" applyNumberFormat="1" applyFont="1" applyBorder="1">
      <alignment/>
      <protection/>
    </xf>
    <xf numFmtId="3" fontId="17" fillId="0" borderId="37" xfId="43" applyNumberFormat="1" applyFont="1" applyBorder="1">
      <alignment/>
      <protection/>
    </xf>
    <xf numFmtId="3" fontId="17" fillId="0" borderId="38" xfId="43" applyNumberFormat="1" applyFont="1" applyBorder="1">
      <alignment/>
      <protection/>
    </xf>
    <xf numFmtId="0" fontId="18" fillId="0" borderId="61" xfId="43" applyFont="1" applyBorder="1">
      <alignment/>
      <protection/>
    </xf>
    <xf numFmtId="3" fontId="18" fillId="0" borderId="57" xfId="43" applyNumberFormat="1" applyFont="1" applyBorder="1">
      <alignment/>
      <protection/>
    </xf>
    <xf numFmtId="3" fontId="18" fillId="0" borderId="66" xfId="43" applyNumberFormat="1" applyFont="1" applyBorder="1">
      <alignment/>
      <protection/>
    </xf>
    <xf numFmtId="3" fontId="13" fillId="0" borderId="44" xfId="43" applyNumberFormat="1" applyFont="1" applyFill="1" applyBorder="1">
      <alignment/>
      <protection/>
    </xf>
    <xf numFmtId="3" fontId="13" fillId="0" borderId="13" xfId="43" applyNumberFormat="1" applyFont="1" applyFill="1" applyBorder="1">
      <alignment/>
      <protection/>
    </xf>
    <xf numFmtId="1" fontId="13" fillId="0" borderId="45" xfId="43" applyNumberFormat="1" applyFont="1" applyFill="1" applyBorder="1">
      <alignment/>
      <protection/>
    </xf>
    <xf numFmtId="3" fontId="13" fillId="0" borderId="48" xfId="43" applyNumberFormat="1" applyFont="1" applyFill="1" applyBorder="1">
      <alignment/>
      <protection/>
    </xf>
    <xf numFmtId="3" fontId="13" fillId="0" borderId="49" xfId="43" applyNumberFormat="1" applyFont="1" applyFill="1" applyBorder="1">
      <alignment/>
      <protection/>
    </xf>
    <xf numFmtId="1" fontId="13" fillId="0" borderId="50" xfId="43" applyNumberFormat="1" applyFont="1" applyFill="1" applyBorder="1">
      <alignment/>
      <protection/>
    </xf>
    <xf numFmtId="3" fontId="10" fillId="0" borderId="20" xfId="43" applyNumberFormat="1" applyFont="1" applyBorder="1">
      <alignment/>
      <protection/>
    </xf>
    <xf numFmtId="3" fontId="10" fillId="0" borderId="24" xfId="43" applyNumberFormat="1" applyFont="1" applyBorder="1">
      <alignment/>
      <protection/>
    </xf>
    <xf numFmtId="3" fontId="12" fillId="0" borderId="24" xfId="43" applyNumberFormat="1" applyFont="1" applyBorder="1">
      <alignment/>
      <protection/>
    </xf>
    <xf numFmtId="3" fontId="10" fillId="0" borderId="28" xfId="43" applyNumberFormat="1" applyFont="1" applyBorder="1">
      <alignment/>
      <protection/>
    </xf>
    <xf numFmtId="3" fontId="3" fillId="33" borderId="38" xfId="43" applyNumberFormat="1" applyFont="1" applyFill="1" applyBorder="1">
      <alignment/>
      <protection/>
    </xf>
    <xf numFmtId="3" fontId="13" fillId="0" borderId="45" xfId="43" applyNumberFormat="1" applyFont="1" applyFill="1" applyBorder="1">
      <alignment/>
      <protection/>
    </xf>
    <xf numFmtId="3" fontId="13" fillId="0" borderId="50" xfId="43" applyNumberFormat="1" applyFont="1" applyFill="1" applyBorder="1">
      <alignment/>
      <protection/>
    </xf>
    <xf numFmtId="3" fontId="10" fillId="34" borderId="17" xfId="43" applyNumberFormat="1" applyFont="1" applyFill="1" applyBorder="1">
      <alignment/>
      <protection/>
    </xf>
    <xf numFmtId="3" fontId="14" fillId="35" borderId="20" xfId="43" applyNumberFormat="1" applyFont="1" applyFill="1" applyBorder="1">
      <alignment/>
      <protection/>
    </xf>
    <xf numFmtId="3" fontId="14" fillId="36" borderId="45" xfId="43" applyNumberFormat="1" applyFont="1" applyFill="1" applyBorder="1">
      <alignment/>
      <protection/>
    </xf>
    <xf numFmtId="3" fontId="14" fillId="37" borderId="24" xfId="43" applyNumberFormat="1" applyFont="1" applyFill="1" applyBorder="1">
      <alignment/>
      <protection/>
    </xf>
    <xf numFmtId="3" fontId="14" fillId="38" borderId="24" xfId="43" applyNumberFormat="1" applyFont="1" applyFill="1" applyBorder="1">
      <alignment/>
      <protection/>
    </xf>
    <xf numFmtId="3" fontId="14" fillId="39" borderId="28" xfId="43" applyNumberFormat="1" applyFont="1" applyFill="1" applyBorder="1">
      <alignment/>
      <protection/>
    </xf>
    <xf numFmtId="3" fontId="10" fillId="34" borderId="45" xfId="43" applyNumberFormat="1" applyFont="1" applyFill="1" applyBorder="1">
      <alignment/>
      <protection/>
    </xf>
    <xf numFmtId="3" fontId="10" fillId="34" borderId="24" xfId="43" applyNumberFormat="1" applyFont="1" applyFill="1" applyBorder="1">
      <alignment/>
      <protection/>
    </xf>
    <xf numFmtId="3" fontId="14" fillId="36" borderId="24" xfId="43" applyNumberFormat="1" applyFont="1" applyFill="1" applyBorder="1">
      <alignment/>
      <protection/>
    </xf>
    <xf numFmtId="3" fontId="14" fillId="0" borderId="24" xfId="43" applyNumberFormat="1" applyFont="1" applyBorder="1">
      <alignment/>
      <protection/>
    </xf>
    <xf numFmtId="3" fontId="14" fillId="0" borderId="50" xfId="43" applyNumberFormat="1" applyFont="1" applyBorder="1">
      <alignment/>
      <protection/>
    </xf>
    <xf numFmtId="3" fontId="14" fillId="0" borderId="38" xfId="43" applyNumberFormat="1" applyFont="1" applyFill="1" applyBorder="1">
      <alignment/>
      <protection/>
    </xf>
    <xf numFmtId="3" fontId="14" fillId="0" borderId="17" xfId="43" applyNumberFormat="1" applyFont="1" applyBorder="1">
      <alignment/>
      <protection/>
    </xf>
    <xf numFmtId="0" fontId="14" fillId="0" borderId="10" xfId="43" applyFont="1" applyFill="1" applyBorder="1" applyAlignment="1">
      <alignment horizontal="right"/>
      <protection/>
    </xf>
    <xf numFmtId="0" fontId="14" fillId="0" borderId="10" xfId="43" applyFont="1" applyBorder="1" applyAlignment="1">
      <alignment horizontal="right"/>
      <protection/>
    </xf>
    <xf numFmtId="0" fontId="14" fillId="0" borderId="49" xfId="43" applyFont="1" applyBorder="1" applyAlignment="1">
      <alignment horizontal="right"/>
      <protection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0" fillId="0" borderId="33" xfId="43" applyFont="1" applyBorder="1" applyAlignment="1">
      <alignment horizontal="center"/>
      <protection/>
    </xf>
    <xf numFmtId="0" fontId="14" fillId="0" borderId="33" xfId="43" applyFont="1" applyBorder="1" applyAlignment="1">
      <alignment horizontal="left"/>
      <protection/>
    </xf>
    <xf numFmtId="0" fontId="9" fillId="0" borderId="0" xfId="43" applyFont="1" applyBorder="1" applyAlignment="1">
      <alignment horizontal="right"/>
      <protection/>
    </xf>
    <xf numFmtId="1" fontId="3" fillId="36" borderId="33" xfId="43" applyNumberFormat="1" applyFont="1" applyFill="1" applyBorder="1" applyAlignment="1">
      <alignment horizontal="center"/>
      <protection/>
    </xf>
    <xf numFmtId="0" fontId="3" fillId="0" borderId="36" xfId="43" applyFont="1" applyBorder="1" applyAlignment="1">
      <alignment horizontal="center" wrapText="1"/>
      <protection/>
    </xf>
    <xf numFmtId="0" fontId="3" fillId="0" borderId="35" xfId="43" applyFont="1" applyBorder="1" applyAlignment="1">
      <alignment horizontal="center" wrapText="1"/>
      <protection/>
    </xf>
    <xf numFmtId="0" fontId="3" fillId="0" borderId="33" xfId="43" applyFont="1" applyBorder="1" applyAlignment="1">
      <alignment horizontal="center" wrapText="1"/>
      <protection/>
    </xf>
    <xf numFmtId="0" fontId="3" fillId="0" borderId="59" xfId="43" applyFont="1" applyBorder="1" applyAlignment="1">
      <alignment horizontal="center"/>
      <protection/>
    </xf>
    <xf numFmtId="0" fontId="3" fillId="0" borderId="61" xfId="43" applyFont="1" applyBorder="1" applyAlignment="1">
      <alignment horizontal="center"/>
      <protection/>
    </xf>
    <xf numFmtId="0" fontId="3" fillId="0" borderId="33" xfId="43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Ieșire" xfId="44"/>
    <cellStyle name="Intrare" xfId="45"/>
    <cellStyle name="Currency" xfId="46"/>
    <cellStyle name="Currency [0]" xfId="47"/>
    <cellStyle name="Neutru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5"/>
  <sheetViews>
    <sheetView zoomScale="120" zoomScaleNormal="120" zoomScalePageLayoutView="0" workbookViewId="0" topLeftCell="A19">
      <selection activeCell="Q7" sqref="Q7"/>
    </sheetView>
  </sheetViews>
  <sheetFormatPr defaultColWidth="9.00390625" defaultRowHeight="12.75"/>
  <cols>
    <col min="1" max="1" width="12.28125" style="1" customWidth="1"/>
    <col min="2" max="2" width="7.7109375" style="1" customWidth="1"/>
    <col min="3" max="3" width="7.421875" style="1" customWidth="1"/>
    <col min="4" max="4" width="7.7109375" style="1" customWidth="1"/>
    <col min="5" max="5" width="7.00390625" style="1" customWidth="1"/>
    <col min="6" max="6" width="7.8515625" style="1" customWidth="1"/>
    <col min="7" max="7" width="6.7109375" style="1" customWidth="1"/>
    <col min="8" max="8" width="6.8515625" style="1" customWidth="1"/>
    <col min="9" max="9" width="9.421875" style="1" customWidth="1"/>
    <col min="10" max="10" width="7.28125" style="1" customWidth="1"/>
    <col min="11" max="12" width="7.140625" style="1" customWidth="1"/>
    <col min="13" max="13" width="8.00390625" style="1" customWidth="1"/>
    <col min="14" max="14" width="6.57421875" style="1" customWidth="1"/>
    <col min="15" max="15" width="7.8515625" style="1" customWidth="1"/>
    <col min="16" max="16" width="6.7109375" style="1" customWidth="1"/>
    <col min="17" max="17" width="8.140625" style="1" customWidth="1"/>
    <col min="18" max="18" width="7.57421875" style="1" customWidth="1"/>
    <col min="19" max="19" width="7.140625" style="1" customWidth="1"/>
    <col min="20" max="20" width="6.421875" style="1" customWidth="1"/>
    <col min="21" max="23" width="7.140625" style="1" customWidth="1"/>
    <col min="24" max="24" width="7.421875" style="1" customWidth="1"/>
    <col min="25" max="25" width="7.8515625" style="1" customWidth="1"/>
    <col min="26" max="26" width="7.57421875" style="1" customWidth="1"/>
    <col min="27" max="27" width="8.7109375" style="1" customWidth="1"/>
    <col min="28" max="16384" width="9.00390625" style="1" customWidth="1"/>
  </cols>
  <sheetData>
    <row r="1" spans="1:74" ht="12.75">
      <c r="A1" s="2">
        <v>2018</v>
      </c>
      <c r="C1" s="3" t="s">
        <v>0</v>
      </c>
      <c r="I1" s="4"/>
      <c r="AJ1" s="5"/>
      <c r="AK1" s="5"/>
      <c r="AL1" s="6"/>
      <c r="BG1" s="5"/>
      <c r="BH1" s="5"/>
      <c r="BI1" s="6"/>
      <c r="BT1" s="5"/>
      <c r="BU1" s="5"/>
      <c r="BV1" s="7"/>
    </row>
    <row r="2" spans="1:74" ht="12.75">
      <c r="A2" s="2"/>
      <c r="C2" s="3"/>
      <c r="I2" s="4"/>
      <c r="AJ2" s="5"/>
      <c r="AK2" s="5"/>
      <c r="AL2" s="6"/>
      <c r="BG2" s="5"/>
      <c r="BH2" s="5"/>
      <c r="BI2" s="6"/>
      <c r="BT2" s="5"/>
      <c r="BU2" s="5"/>
      <c r="BV2" s="7"/>
    </row>
    <row r="3" spans="1:74" ht="12.75">
      <c r="A3" s="2"/>
      <c r="C3" s="3"/>
      <c r="I3" s="4"/>
      <c r="AJ3" s="5"/>
      <c r="AK3" s="5"/>
      <c r="AL3" s="6"/>
      <c r="BG3" s="5"/>
      <c r="BH3" s="5"/>
      <c r="BI3" s="6"/>
      <c r="BT3" s="5"/>
      <c r="BU3" s="5"/>
      <c r="BV3" s="7"/>
    </row>
    <row r="4" spans="1:74" ht="11.25" customHeight="1">
      <c r="A4" s="2" t="s">
        <v>1</v>
      </c>
      <c r="I4" s="4" t="s">
        <v>2</v>
      </c>
      <c r="AJ4" s="5"/>
      <c r="AK4" s="5"/>
      <c r="AL4" s="6"/>
      <c r="BG4" s="5"/>
      <c r="BH4" s="5"/>
      <c r="BI4" s="6"/>
      <c r="BT4" s="5"/>
      <c r="BU4" s="5"/>
      <c r="BV4" s="7"/>
    </row>
    <row r="5" spans="1:69" ht="12.75" customHeight="1">
      <c r="A5" s="231" t="s">
        <v>3</v>
      </c>
      <c r="B5" s="232" t="s">
        <v>4</v>
      </c>
      <c r="C5" s="232"/>
      <c r="D5" s="232" t="s">
        <v>5</v>
      </c>
      <c r="E5" s="232"/>
      <c r="F5" s="232" t="s">
        <v>4</v>
      </c>
      <c r="G5" s="232"/>
      <c r="H5" s="233" t="s">
        <v>5</v>
      </c>
      <c r="I5" s="233" t="s">
        <v>6</v>
      </c>
      <c r="J5" s="10"/>
      <c r="AE5" s="5"/>
      <c r="AF5" s="5"/>
      <c r="AG5" s="6"/>
      <c r="BB5" s="5"/>
      <c r="BC5" s="5"/>
      <c r="BD5" s="6"/>
      <c r="BO5" s="5"/>
      <c r="BP5" s="5"/>
      <c r="BQ5" s="7"/>
    </row>
    <row r="6" spans="1:68" ht="12.75" customHeight="1">
      <c r="A6" s="231"/>
      <c r="B6" s="231" t="s">
        <v>7</v>
      </c>
      <c r="C6" s="231" t="s">
        <v>8</v>
      </c>
      <c r="D6" s="231" t="s">
        <v>7</v>
      </c>
      <c r="E6" s="234" t="s">
        <v>8</v>
      </c>
      <c r="F6" s="234" t="s">
        <v>9</v>
      </c>
      <c r="G6" s="231" t="s">
        <v>10</v>
      </c>
      <c r="H6" s="231" t="s">
        <v>11</v>
      </c>
      <c r="I6" s="234" t="s">
        <v>6</v>
      </c>
      <c r="AD6" s="5"/>
      <c r="AE6" s="5"/>
      <c r="AF6" s="6"/>
      <c r="BA6" s="5"/>
      <c r="BB6" s="5"/>
      <c r="BC6" s="6"/>
      <c r="BN6" s="5"/>
      <c r="BO6" s="5"/>
      <c r="BP6" s="7"/>
    </row>
    <row r="7" spans="1:68" ht="11.25">
      <c r="A7" s="231"/>
      <c r="B7" s="231"/>
      <c r="C7" s="231"/>
      <c r="D7" s="231"/>
      <c r="E7" s="231"/>
      <c r="F7" s="231"/>
      <c r="G7" s="231"/>
      <c r="H7" s="231"/>
      <c r="I7" s="231"/>
      <c r="AD7" s="5"/>
      <c r="AE7" s="5"/>
      <c r="AF7" s="6"/>
      <c r="BA7" s="5"/>
      <c r="BB7" s="5"/>
      <c r="BC7" s="6"/>
      <c r="BN7" s="5"/>
      <c r="BO7" s="5"/>
      <c r="BP7" s="7"/>
    </row>
    <row r="8" spans="1:68" ht="11.25">
      <c r="A8" s="231" t="s">
        <v>12</v>
      </c>
      <c r="B8" s="8"/>
      <c r="C8" s="8"/>
      <c r="D8" s="8">
        <v>277</v>
      </c>
      <c r="E8" s="8">
        <v>277</v>
      </c>
      <c r="F8" s="8"/>
      <c r="G8" s="8"/>
      <c r="H8" s="12">
        <f>E8</f>
        <v>277</v>
      </c>
      <c r="I8" s="13" t="s">
        <v>13</v>
      </c>
      <c r="AD8" s="5"/>
      <c r="AE8" s="5"/>
      <c r="AF8" s="6"/>
      <c r="BA8" s="5"/>
      <c r="BB8" s="5"/>
      <c r="BC8" s="6"/>
      <c r="BN8" s="5"/>
      <c r="BO8" s="5"/>
      <c r="BP8" s="7"/>
    </row>
    <row r="9" spans="1:68" ht="11.25">
      <c r="A9" s="231"/>
      <c r="B9" s="8"/>
      <c r="C9" s="8"/>
      <c r="D9" s="8">
        <v>524</v>
      </c>
      <c r="E9" s="8">
        <v>524</v>
      </c>
      <c r="F9" s="8"/>
      <c r="G9" s="8"/>
      <c r="H9" s="12">
        <f>E9</f>
        <v>524</v>
      </c>
      <c r="I9" s="13" t="s">
        <v>14</v>
      </c>
      <c r="AD9" s="5"/>
      <c r="AE9" s="5"/>
      <c r="AF9" s="6"/>
      <c r="BA9" s="5"/>
      <c r="BB9" s="5"/>
      <c r="BC9" s="6"/>
      <c r="BN9" s="5"/>
      <c r="BO9" s="5"/>
      <c r="BP9" s="7"/>
    </row>
    <row r="10" spans="1:68" ht="11.25">
      <c r="A10" s="231"/>
      <c r="B10" s="8"/>
      <c r="C10" s="8"/>
      <c r="D10" s="8">
        <v>524</v>
      </c>
      <c r="E10" s="8">
        <v>524</v>
      </c>
      <c r="F10" s="8"/>
      <c r="G10" s="8"/>
      <c r="H10" s="12">
        <f>E10</f>
        <v>524</v>
      </c>
      <c r="I10" s="13" t="s">
        <v>15</v>
      </c>
      <c r="AD10" s="5"/>
      <c r="AE10" s="5"/>
      <c r="AF10" s="6"/>
      <c r="BA10" s="5"/>
      <c r="BB10" s="5"/>
      <c r="BC10" s="6"/>
      <c r="BN10" s="5"/>
      <c r="BO10" s="5"/>
      <c r="BP10" s="7"/>
    </row>
    <row r="11" spans="1:68" ht="11.25">
      <c r="A11" s="231"/>
      <c r="B11" s="8"/>
      <c r="C11" s="8"/>
      <c r="D11" s="8">
        <v>625</v>
      </c>
      <c r="E11" s="8">
        <v>625</v>
      </c>
      <c r="F11" s="8"/>
      <c r="G11" s="8"/>
      <c r="H11" s="12">
        <f>E11</f>
        <v>625</v>
      </c>
      <c r="I11" s="13" t="s">
        <v>16</v>
      </c>
      <c r="AD11" s="5"/>
      <c r="AE11" s="5"/>
      <c r="AF11" s="6"/>
      <c r="BA11" s="5"/>
      <c r="BB11" s="5"/>
      <c r="BC11" s="6"/>
      <c r="BN11" s="5"/>
      <c r="BO11" s="5"/>
      <c r="BP11" s="7"/>
    </row>
    <row r="12" spans="2:68" ht="11.25">
      <c r="B12" s="14">
        <v>1950</v>
      </c>
      <c r="C12" s="14">
        <v>1950</v>
      </c>
      <c r="D12" s="14">
        <f>SUM(D8:D11)</f>
        <v>1950</v>
      </c>
      <c r="E12" s="14">
        <f>SUM(E8:E11)</f>
        <v>1950</v>
      </c>
      <c r="F12" s="14">
        <v>1950</v>
      </c>
      <c r="G12" s="14">
        <v>1950</v>
      </c>
      <c r="H12" s="15">
        <f>SUM(H8:H11)</f>
        <v>1950</v>
      </c>
      <c r="I12" s="16" t="s">
        <v>17</v>
      </c>
      <c r="AD12" s="5"/>
      <c r="AE12" s="5"/>
      <c r="AF12" s="6"/>
      <c r="BA12" s="5"/>
      <c r="BB12" s="5"/>
      <c r="BC12" s="6"/>
      <c r="BN12" s="5"/>
      <c r="BO12" s="5"/>
      <c r="BP12" s="7"/>
    </row>
    <row r="13" spans="1:74" ht="12.75">
      <c r="A13"/>
      <c r="AJ13" s="5"/>
      <c r="AK13" s="5"/>
      <c r="AL13" s="6"/>
      <c r="BG13" s="5"/>
      <c r="BH13" s="5"/>
      <c r="BI13" s="6"/>
      <c r="BT13" s="5"/>
      <c r="BU13" s="5"/>
      <c r="BV13" s="7"/>
    </row>
    <row r="14" spans="1:74" ht="12.75">
      <c r="A14"/>
      <c r="AJ14" s="5"/>
      <c r="AK14" s="5"/>
      <c r="AL14" s="6"/>
      <c r="BG14" s="5"/>
      <c r="BH14" s="5"/>
      <c r="BI14" s="6"/>
      <c r="BT14" s="5"/>
      <c r="BU14" s="5"/>
      <c r="BV14" s="7"/>
    </row>
    <row r="15" spans="1:74" ht="12.75">
      <c r="A15" s="2" t="s">
        <v>18</v>
      </c>
      <c r="N15"/>
      <c r="AA15" s="4" t="s">
        <v>2</v>
      </c>
      <c r="AJ15" s="5"/>
      <c r="AK15" s="5"/>
      <c r="AL15" s="6"/>
      <c r="BG15" s="5"/>
      <c r="BH15" s="5"/>
      <c r="BI15" s="6"/>
      <c r="BT15" s="5"/>
      <c r="BU15" s="5"/>
      <c r="BV15" s="7"/>
    </row>
    <row r="16" spans="1:74" ht="12.75" customHeight="1">
      <c r="A16" s="231" t="s">
        <v>3</v>
      </c>
      <c r="B16" s="235" t="s">
        <v>19</v>
      </c>
      <c r="C16" s="235"/>
      <c r="D16" s="235"/>
      <c r="E16" s="235"/>
      <c r="F16" s="235"/>
      <c r="G16" s="235"/>
      <c r="H16" s="233" t="s">
        <v>20</v>
      </c>
      <c r="I16" s="233"/>
      <c r="J16" s="233"/>
      <c r="K16" s="233"/>
      <c r="L16" s="235" t="s">
        <v>21</v>
      </c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6" t="s">
        <v>22</v>
      </c>
      <c r="Y16" s="236"/>
      <c r="Z16" s="237" t="s">
        <v>23</v>
      </c>
      <c r="AA16" s="237"/>
      <c r="AJ16" s="5"/>
      <c r="AK16" s="5"/>
      <c r="AL16" s="6"/>
      <c r="BG16" s="5"/>
      <c r="BH16" s="5"/>
      <c r="BI16" s="6"/>
      <c r="BT16" s="5"/>
      <c r="BU16" s="5"/>
      <c r="BV16" s="7"/>
    </row>
    <row r="17" spans="1:74" ht="12.75" customHeight="1">
      <c r="A17" s="231"/>
      <c r="B17" s="234" t="s">
        <v>24</v>
      </c>
      <c r="C17" s="234" t="s">
        <v>25</v>
      </c>
      <c r="D17" s="234" t="s">
        <v>26</v>
      </c>
      <c r="E17" s="234" t="s">
        <v>27</v>
      </c>
      <c r="F17" s="234" t="s">
        <v>28</v>
      </c>
      <c r="G17" s="234" t="s">
        <v>29</v>
      </c>
      <c r="H17" s="234" t="s">
        <v>30</v>
      </c>
      <c r="I17" s="234" t="s">
        <v>31</v>
      </c>
      <c r="J17" s="234" t="s">
        <v>32</v>
      </c>
      <c r="K17" s="234" t="s">
        <v>33</v>
      </c>
      <c r="L17" s="234" t="s">
        <v>34</v>
      </c>
      <c r="M17" s="234"/>
      <c r="N17" s="234"/>
      <c r="O17" s="234"/>
      <c r="P17" s="234"/>
      <c r="Q17" s="234"/>
      <c r="R17" s="238" t="s">
        <v>35</v>
      </c>
      <c r="S17" s="238"/>
      <c r="T17" s="238"/>
      <c r="U17" s="238"/>
      <c r="V17" s="238" t="s">
        <v>36</v>
      </c>
      <c r="W17" s="238" t="s">
        <v>37</v>
      </c>
      <c r="X17" s="236"/>
      <c r="Y17" s="236"/>
      <c r="Z17" s="237"/>
      <c r="AA17" s="237"/>
      <c r="AJ17" s="5"/>
      <c r="AK17" s="5"/>
      <c r="AL17" s="6"/>
      <c r="BG17" s="5"/>
      <c r="BH17" s="5"/>
      <c r="BI17" s="6"/>
      <c r="BT17" s="5"/>
      <c r="BU17" s="5"/>
      <c r="BV17" s="7"/>
    </row>
    <row r="18" spans="1:74" ht="101.25">
      <c r="A18" s="231"/>
      <c r="B18" s="231"/>
      <c r="C18" s="231"/>
      <c r="D18" s="231"/>
      <c r="E18" s="231"/>
      <c r="F18" s="231"/>
      <c r="G18" s="231"/>
      <c r="H18" s="231"/>
      <c r="I18" s="231"/>
      <c r="J18" s="234"/>
      <c r="K18" s="234"/>
      <c r="L18" s="11" t="s">
        <v>38</v>
      </c>
      <c r="M18" s="11" t="s">
        <v>39</v>
      </c>
      <c r="N18" s="11" t="s">
        <v>40</v>
      </c>
      <c r="O18" s="11" t="s">
        <v>41</v>
      </c>
      <c r="P18" s="19" t="s">
        <v>42</v>
      </c>
      <c r="Q18" s="19" t="s">
        <v>43</v>
      </c>
      <c r="R18" s="19" t="s">
        <v>44</v>
      </c>
      <c r="S18" s="19" t="s">
        <v>45</v>
      </c>
      <c r="T18" s="19" t="s">
        <v>42</v>
      </c>
      <c r="U18" s="19" t="s">
        <v>43</v>
      </c>
      <c r="V18" s="238"/>
      <c r="W18" s="238"/>
      <c r="X18" s="11" t="s">
        <v>9</v>
      </c>
      <c r="Y18" s="11" t="s">
        <v>10</v>
      </c>
      <c r="Z18" s="18" t="s">
        <v>11</v>
      </c>
      <c r="AA18" s="8" t="s">
        <v>6</v>
      </c>
      <c r="AB18"/>
      <c r="AJ18" s="5"/>
      <c r="AK18" s="5"/>
      <c r="AL18" s="6"/>
      <c r="BG18" s="5"/>
      <c r="BH18" s="5"/>
      <c r="BI18" s="6"/>
      <c r="BT18" s="5"/>
      <c r="BU18" s="5"/>
      <c r="BV18" s="7"/>
    </row>
    <row r="19" spans="1:74" ht="12.75">
      <c r="A19" s="231" t="s">
        <v>12</v>
      </c>
      <c r="B19" s="8"/>
      <c r="C19" s="8">
        <v>631</v>
      </c>
      <c r="D19" s="8"/>
      <c r="E19" s="8">
        <v>50</v>
      </c>
      <c r="F19" s="8"/>
      <c r="G19" s="8">
        <f>C19+E19</f>
        <v>681</v>
      </c>
      <c r="H19" s="8"/>
      <c r="I19" s="8">
        <v>55</v>
      </c>
      <c r="J19" s="19"/>
      <c r="K19" s="20">
        <f>I19</f>
        <v>55</v>
      </c>
      <c r="L19" s="20"/>
      <c r="M19" s="8">
        <v>0</v>
      </c>
      <c r="N19" s="20"/>
      <c r="O19" s="8">
        <v>0</v>
      </c>
      <c r="P19" s="8"/>
      <c r="Q19" s="8">
        <f>M19+O19</f>
        <v>0</v>
      </c>
      <c r="R19" s="20"/>
      <c r="S19" s="8">
        <v>0</v>
      </c>
      <c r="T19" s="19"/>
      <c r="U19" s="20">
        <f>S19</f>
        <v>0</v>
      </c>
      <c r="V19" s="20"/>
      <c r="W19" s="20">
        <f>Q19+U19</f>
        <v>0</v>
      </c>
      <c r="X19" s="20"/>
      <c r="Y19" s="20"/>
      <c r="Z19" s="21">
        <f>G19+K19+W19</f>
        <v>736</v>
      </c>
      <c r="AA19" s="13" t="s">
        <v>13</v>
      </c>
      <c r="AB19"/>
      <c r="AJ19" s="5"/>
      <c r="AK19" s="5"/>
      <c r="AL19" s="6"/>
      <c r="BG19" s="5"/>
      <c r="BH19" s="5"/>
      <c r="BI19" s="6"/>
      <c r="BT19" s="5"/>
      <c r="BU19" s="5"/>
      <c r="BV19" s="7"/>
    </row>
    <row r="20" spans="1:74" ht="11.25">
      <c r="A20" s="231"/>
      <c r="B20" s="8"/>
      <c r="C20" s="8">
        <v>452</v>
      </c>
      <c r="D20" s="8"/>
      <c r="E20" s="8">
        <v>110</v>
      </c>
      <c r="F20" s="8"/>
      <c r="G20" s="8">
        <f>C20+E20</f>
        <v>562</v>
      </c>
      <c r="H20" s="8"/>
      <c r="I20" s="8">
        <v>35</v>
      </c>
      <c r="J20" s="19"/>
      <c r="K20" s="20">
        <f>I20</f>
        <v>35</v>
      </c>
      <c r="L20" s="20"/>
      <c r="M20" s="8">
        <v>11</v>
      </c>
      <c r="N20" s="20"/>
      <c r="O20" s="8">
        <v>2</v>
      </c>
      <c r="P20" s="8"/>
      <c r="Q20" s="8">
        <f>M20+O20</f>
        <v>13</v>
      </c>
      <c r="R20" s="20"/>
      <c r="S20" s="8">
        <v>10</v>
      </c>
      <c r="T20" s="19"/>
      <c r="U20" s="20">
        <f>S20</f>
        <v>10</v>
      </c>
      <c r="V20" s="20"/>
      <c r="W20" s="20">
        <f>Q20+U20</f>
        <v>23</v>
      </c>
      <c r="X20" s="20"/>
      <c r="Y20" s="20"/>
      <c r="Z20" s="21">
        <f>G20+K20+W20</f>
        <v>620</v>
      </c>
      <c r="AA20" s="13" t="s">
        <v>14</v>
      </c>
      <c r="AJ20" s="5"/>
      <c r="AK20" s="5"/>
      <c r="AL20" s="6"/>
      <c r="BG20" s="5"/>
      <c r="BH20" s="5"/>
      <c r="BI20" s="6"/>
      <c r="BT20" s="5"/>
      <c r="BU20" s="5"/>
      <c r="BV20" s="7"/>
    </row>
    <row r="21" spans="1:74" ht="11.25">
      <c r="A21" s="231"/>
      <c r="B21" s="17"/>
      <c r="C21" s="17">
        <v>514</v>
      </c>
      <c r="D21" s="17"/>
      <c r="E21" s="17">
        <v>100</v>
      </c>
      <c r="F21" s="17"/>
      <c r="G21" s="17">
        <f>C21+E21</f>
        <v>614</v>
      </c>
      <c r="H21" s="17"/>
      <c r="I21" s="17">
        <v>14</v>
      </c>
      <c r="J21" s="9"/>
      <c r="K21" s="17">
        <f>I21</f>
        <v>14</v>
      </c>
      <c r="L21" s="17"/>
      <c r="M21" s="17">
        <v>0</v>
      </c>
      <c r="N21" s="17"/>
      <c r="O21" s="17">
        <v>0</v>
      </c>
      <c r="P21" s="17"/>
      <c r="Q21" s="17">
        <f>M21+O21</f>
        <v>0</v>
      </c>
      <c r="R21" s="17"/>
      <c r="S21" s="17">
        <v>0</v>
      </c>
      <c r="T21" s="9"/>
      <c r="U21" s="17">
        <f>S21</f>
        <v>0</v>
      </c>
      <c r="V21" s="17"/>
      <c r="W21" s="17">
        <f>Q21+U21</f>
        <v>0</v>
      </c>
      <c r="X21" s="17"/>
      <c r="Y21" s="17"/>
      <c r="Z21" s="21">
        <f>G21+K21+W21</f>
        <v>628</v>
      </c>
      <c r="AA21" s="13" t="s">
        <v>15</v>
      </c>
      <c r="AJ21" s="5"/>
      <c r="AK21" s="5"/>
      <c r="AL21" s="6"/>
      <c r="BG21" s="5"/>
      <c r="BH21" s="5"/>
      <c r="BI21" s="6"/>
      <c r="BT21" s="5"/>
      <c r="BU21" s="5"/>
      <c r="BV21" s="7"/>
    </row>
    <row r="22" spans="1:74" ht="6" customHeight="1" hidden="1">
      <c r="A22" s="231"/>
      <c r="B22" s="17"/>
      <c r="C22" s="17">
        <f>B22</f>
        <v>0</v>
      </c>
      <c r="D22" s="17"/>
      <c r="E22" s="17">
        <f>D22</f>
        <v>0</v>
      </c>
      <c r="F22" s="17">
        <f>B22+D22</f>
        <v>0</v>
      </c>
      <c r="G22" s="17">
        <f>C22+E22</f>
        <v>0</v>
      </c>
      <c r="H22" s="17"/>
      <c r="I22" s="17">
        <f>H22</f>
        <v>0</v>
      </c>
      <c r="J22" s="9">
        <f>H22</f>
        <v>0</v>
      </c>
      <c r="K22" s="17">
        <f>I22</f>
        <v>0</v>
      </c>
      <c r="L22" s="17"/>
      <c r="M22" s="17">
        <f>L22</f>
        <v>0</v>
      </c>
      <c r="N22" s="17"/>
      <c r="O22" s="17">
        <f>N22</f>
        <v>0</v>
      </c>
      <c r="P22" s="17">
        <f>L22+N22</f>
        <v>0</v>
      </c>
      <c r="Q22" s="17">
        <f>M22+O22</f>
        <v>0</v>
      </c>
      <c r="R22" s="17"/>
      <c r="S22" s="17">
        <f>R22</f>
        <v>0</v>
      </c>
      <c r="T22" s="9">
        <f>R22</f>
        <v>0</v>
      </c>
      <c r="U22" s="17">
        <f>S22</f>
        <v>0</v>
      </c>
      <c r="V22" s="17">
        <f>P22+T22</f>
        <v>0</v>
      </c>
      <c r="W22" s="17">
        <f>Q22+U22</f>
        <v>0</v>
      </c>
      <c r="X22" s="17">
        <f>F22+J22+V22</f>
        <v>0</v>
      </c>
      <c r="Y22" s="17">
        <f>X22</f>
        <v>0</v>
      </c>
      <c r="Z22" s="21">
        <f>O22+I22+K22</f>
        <v>0</v>
      </c>
      <c r="AA22" s="13" t="s">
        <v>16</v>
      </c>
      <c r="AJ22" s="5"/>
      <c r="AK22" s="5"/>
      <c r="AL22" s="6"/>
      <c r="BG22" s="5"/>
      <c r="BH22" s="5"/>
      <c r="BI22" s="6"/>
      <c r="BT22" s="5"/>
      <c r="BU22" s="5"/>
      <c r="BV22" s="7"/>
    </row>
    <row r="23" spans="2:77" ht="11.25">
      <c r="B23" s="14">
        <v>1597</v>
      </c>
      <c r="C23" s="14">
        <f>SUM(C19:C22)</f>
        <v>1597</v>
      </c>
      <c r="D23" s="14">
        <v>260</v>
      </c>
      <c r="E23" s="14">
        <f>SUM(E19:E22)</f>
        <v>260</v>
      </c>
      <c r="F23" s="14">
        <v>1857</v>
      </c>
      <c r="G23" s="14">
        <f>SUM(G19:G22)</f>
        <v>1857</v>
      </c>
      <c r="H23" s="14">
        <v>104</v>
      </c>
      <c r="I23" s="14">
        <f>SUM(I19:I22)</f>
        <v>104</v>
      </c>
      <c r="J23" s="14">
        <v>104</v>
      </c>
      <c r="K23" s="14">
        <f>SUM(K19:K22)</f>
        <v>104</v>
      </c>
      <c r="L23" s="14">
        <v>11</v>
      </c>
      <c r="M23" s="14">
        <f>SUM(M19:M22)</f>
        <v>11</v>
      </c>
      <c r="N23" s="14">
        <v>2</v>
      </c>
      <c r="O23" s="14">
        <f>SUM(O19:O22)</f>
        <v>2</v>
      </c>
      <c r="P23" s="14">
        <v>13</v>
      </c>
      <c r="Q23" s="14">
        <f>SUM(Q19:Q22)</f>
        <v>13</v>
      </c>
      <c r="R23" s="14">
        <v>10</v>
      </c>
      <c r="S23" s="14">
        <f>SUM(S19:S22)</f>
        <v>10</v>
      </c>
      <c r="T23" s="14">
        <v>10</v>
      </c>
      <c r="U23" s="14">
        <f>SUM(U19:U22)</f>
        <v>10</v>
      </c>
      <c r="V23" s="14">
        <v>23</v>
      </c>
      <c r="W23" s="14">
        <f>SUM(W19:W22)</f>
        <v>23</v>
      </c>
      <c r="X23" s="14">
        <v>1984</v>
      </c>
      <c r="Y23" s="14">
        <v>1984</v>
      </c>
      <c r="Z23" s="13">
        <f>SUM(Z19:Z22)</f>
        <v>1984</v>
      </c>
      <c r="AA23" s="16" t="s">
        <v>17</v>
      </c>
      <c r="AM23" s="5"/>
      <c r="AN23" s="5"/>
      <c r="AO23" s="6"/>
      <c r="BJ23" s="5"/>
      <c r="BK23" s="5"/>
      <c r="BL23" s="6"/>
      <c r="BW23" s="5"/>
      <c r="BX23" s="5"/>
      <c r="BY23" s="7"/>
    </row>
    <row r="24" spans="36:74" ht="11.25">
      <c r="AJ24" s="5"/>
      <c r="AK24" s="5"/>
      <c r="AL24" s="6"/>
      <c r="BG24" s="5"/>
      <c r="BH24" s="5"/>
      <c r="BI24" s="6"/>
      <c r="BT24" s="5"/>
      <c r="BU24" s="5"/>
      <c r="BV24" s="7"/>
    </row>
    <row r="25" spans="36:74" ht="11.25">
      <c r="AJ25" s="5"/>
      <c r="AK25" s="5"/>
      <c r="AL25" s="6"/>
      <c r="BG25" s="5"/>
      <c r="BH25" s="5"/>
      <c r="BI25" s="6"/>
      <c r="BT25" s="5"/>
      <c r="BU25" s="5"/>
      <c r="BV25" s="7"/>
    </row>
    <row r="26" spans="1:74" ht="12.75">
      <c r="A26" s="2" t="s">
        <v>46</v>
      </c>
      <c r="L26"/>
      <c r="M26" s="4" t="s">
        <v>2</v>
      </c>
      <c r="AJ26" s="5"/>
      <c r="AK26" s="5"/>
      <c r="AL26" s="6"/>
      <c r="BG26" s="5"/>
      <c r="BH26" s="5"/>
      <c r="BI26" s="6"/>
      <c r="BT26" s="5"/>
      <c r="BU26" s="5"/>
      <c r="BV26" s="7"/>
    </row>
    <row r="27" spans="1:71" ht="12.75" customHeight="1">
      <c r="A27" s="231" t="s">
        <v>3</v>
      </c>
      <c r="B27" s="231" t="s">
        <v>19</v>
      </c>
      <c r="C27" s="231"/>
      <c r="D27" s="231"/>
      <c r="E27" s="231"/>
      <c r="F27" s="234" t="s">
        <v>21</v>
      </c>
      <c r="G27" s="234"/>
      <c r="H27" s="234"/>
      <c r="I27" s="234"/>
      <c r="J27" s="236" t="s">
        <v>22</v>
      </c>
      <c r="K27" s="236"/>
      <c r="L27" s="236" t="s">
        <v>23</v>
      </c>
      <c r="M27" s="236"/>
      <c r="AG27" s="5"/>
      <c r="AH27" s="5"/>
      <c r="AI27" s="6"/>
      <c r="BD27" s="5"/>
      <c r="BE27" s="5"/>
      <c r="BF27" s="6"/>
      <c r="BQ27" s="5"/>
      <c r="BR27" s="5"/>
      <c r="BS27" s="7"/>
    </row>
    <row r="28" spans="1:71" ht="12.75" customHeight="1">
      <c r="A28" s="231"/>
      <c r="B28" s="234" t="s">
        <v>47</v>
      </c>
      <c r="C28" s="234" t="s">
        <v>48</v>
      </c>
      <c r="D28" s="234" t="s">
        <v>28</v>
      </c>
      <c r="E28" s="234" t="s">
        <v>29</v>
      </c>
      <c r="F28" s="234" t="s">
        <v>49</v>
      </c>
      <c r="G28" s="234" t="s">
        <v>50</v>
      </c>
      <c r="H28" s="238" t="s">
        <v>36</v>
      </c>
      <c r="I28" s="238" t="s">
        <v>37</v>
      </c>
      <c r="J28" s="236"/>
      <c r="K28" s="236"/>
      <c r="L28" s="236"/>
      <c r="M28" s="236"/>
      <c r="AG28" s="5"/>
      <c r="AH28" s="5"/>
      <c r="AI28" s="6"/>
      <c r="BD28" s="5"/>
      <c r="BE28" s="5"/>
      <c r="BF28" s="6"/>
      <c r="BQ28" s="5"/>
      <c r="BR28" s="5"/>
      <c r="BS28" s="7"/>
    </row>
    <row r="29" spans="1:71" ht="51.75" customHeight="1">
      <c r="A29" s="231"/>
      <c r="B29" s="231"/>
      <c r="C29" s="231"/>
      <c r="D29" s="231"/>
      <c r="E29" s="231"/>
      <c r="F29" s="231"/>
      <c r="G29" s="231"/>
      <c r="H29" s="238"/>
      <c r="I29" s="238"/>
      <c r="J29" s="11" t="s">
        <v>9</v>
      </c>
      <c r="K29" s="11" t="s">
        <v>10</v>
      </c>
      <c r="L29" s="18" t="s">
        <v>11</v>
      </c>
      <c r="M29" s="11" t="s">
        <v>6</v>
      </c>
      <c r="AG29" s="5"/>
      <c r="AH29" s="5"/>
      <c r="AI29" s="6"/>
      <c r="BD29" s="5"/>
      <c r="BE29" s="5"/>
      <c r="BF29" s="6"/>
      <c r="BQ29" s="5"/>
      <c r="BR29" s="5"/>
      <c r="BS29" s="7"/>
    </row>
    <row r="30" spans="1:71" ht="11.25">
      <c r="A30" s="231" t="s">
        <v>12</v>
      </c>
      <c r="B30" s="8"/>
      <c r="C30" s="8">
        <v>419</v>
      </c>
      <c r="D30" s="8"/>
      <c r="E30" s="8">
        <v>419</v>
      </c>
      <c r="F30" s="8"/>
      <c r="G30" s="8">
        <v>0</v>
      </c>
      <c r="H30" s="8"/>
      <c r="I30" s="8">
        <f>G30</f>
        <v>0</v>
      </c>
      <c r="J30" s="20"/>
      <c r="K30" s="20"/>
      <c r="L30" s="21">
        <f>E30+I30</f>
        <v>419</v>
      </c>
      <c r="M30" s="13" t="s">
        <v>13</v>
      </c>
      <c r="AG30" s="5"/>
      <c r="AH30" s="5"/>
      <c r="AI30" s="6"/>
      <c r="BD30" s="5"/>
      <c r="BE30" s="5"/>
      <c r="BF30" s="6"/>
      <c r="BQ30" s="5"/>
      <c r="BR30" s="5"/>
      <c r="BS30" s="7"/>
    </row>
    <row r="31" spans="1:71" ht="11.25">
      <c r="A31" s="231"/>
      <c r="B31" s="8"/>
      <c r="C31" s="8">
        <v>0</v>
      </c>
      <c r="D31" s="8"/>
      <c r="E31" s="8">
        <v>0</v>
      </c>
      <c r="F31" s="8"/>
      <c r="G31" s="8">
        <v>18</v>
      </c>
      <c r="H31" s="8"/>
      <c r="I31" s="8">
        <f>G31</f>
        <v>18</v>
      </c>
      <c r="J31" s="20"/>
      <c r="K31" s="20"/>
      <c r="L31" s="21">
        <f>E31+I31</f>
        <v>18</v>
      </c>
      <c r="M31" s="13" t="s">
        <v>14</v>
      </c>
      <c r="AG31" s="5"/>
      <c r="AH31" s="5"/>
      <c r="AI31" s="6"/>
      <c r="BD31" s="5"/>
      <c r="BE31" s="5"/>
      <c r="BF31" s="6"/>
      <c r="BQ31" s="5"/>
      <c r="BR31" s="5"/>
      <c r="BS31" s="7"/>
    </row>
    <row r="32" spans="1:71" ht="11.25">
      <c r="A32" s="231"/>
      <c r="B32" s="8"/>
      <c r="C32" s="8">
        <v>0</v>
      </c>
      <c r="D32" s="8"/>
      <c r="E32" s="8">
        <v>0</v>
      </c>
      <c r="F32" s="8"/>
      <c r="G32" s="8">
        <v>0</v>
      </c>
      <c r="H32" s="8"/>
      <c r="I32" s="8">
        <f>G32</f>
        <v>0</v>
      </c>
      <c r="J32" s="20"/>
      <c r="K32" s="20"/>
      <c r="L32" s="21">
        <f>E32+I32</f>
        <v>0</v>
      </c>
      <c r="M32" s="13" t="s">
        <v>15</v>
      </c>
      <c r="AG32" s="5"/>
      <c r="AH32" s="5"/>
      <c r="AI32" s="6"/>
      <c r="BD32" s="5"/>
      <c r="BE32" s="5"/>
      <c r="BF32" s="6"/>
      <c r="BQ32" s="5"/>
      <c r="BR32" s="5"/>
      <c r="BS32" s="7"/>
    </row>
    <row r="33" spans="1:71" ht="12.75" customHeight="1">
      <c r="A33" s="231"/>
      <c r="B33" s="8"/>
      <c r="C33" s="8">
        <v>0</v>
      </c>
      <c r="D33" s="8"/>
      <c r="E33" s="8">
        <v>0</v>
      </c>
      <c r="F33" s="8"/>
      <c r="G33" s="8">
        <v>0</v>
      </c>
      <c r="H33" s="8"/>
      <c r="I33" s="8">
        <f>G33</f>
        <v>0</v>
      </c>
      <c r="J33" s="20"/>
      <c r="K33" s="20"/>
      <c r="L33" s="21">
        <f>E33+I33</f>
        <v>0</v>
      </c>
      <c r="M33" s="13" t="s">
        <v>16</v>
      </c>
      <c r="AG33" s="5"/>
      <c r="AH33" s="5"/>
      <c r="AI33" s="6"/>
      <c r="BD33" s="5"/>
      <c r="BE33" s="5"/>
      <c r="BF33" s="6"/>
      <c r="BQ33" s="5"/>
      <c r="BR33" s="5"/>
      <c r="BS33" s="7"/>
    </row>
    <row r="34" spans="2:74" ht="11.25">
      <c r="B34" s="14">
        <v>419</v>
      </c>
      <c r="C34" s="14">
        <f>SUM(C30:C33)</f>
        <v>419</v>
      </c>
      <c r="D34" s="14">
        <v>419</v>
      </c>
      <c r="E34" s="14">
        <f>SUM(E30:E33)</f>
        <v>419</v>
      </c>
      <c r="F34" s="14">
        <v>18</v>
      </c>
      <c r="G34" s="14">
        <f>SUM(G30:G33)</f>
        <v>18</v>
      </c>
      <c r="H34" s="14">
        <v>18</v>
      </c>
      <c r="I34" s="14">
        <f>SUM(I30:I33)</f>
        <v>18</v>
      </c>
      <c r="J34" s="14">
        <v>437</v>
      </c>
      <c r="K34" s="14">
        <v>437</v>
      </c>
      <c r="L34" s="13">
        <f>SUM(L30:L33)</f>
        <v>437</v>
      </c>
      <c r="M34" s="16" t="s">
        <v>17</v>
      </c>
      <c r="AJ34" s="5"/>
      <c r="AK34" s="5"/>
      <c r="AL34" s="6"/>
      <c r="BG34" s="5"/>
      <c r="BH34" s="5"/>
      <c r="BI34" s="6"/>
      <c r="BT34" s="5"/>
      <c r="BU34" s="5"/>
      <c r="BV34" s="7"/>
    </row>
    <row r="37" spans="1:75" ht="12.75">
      <c r="A37" s="2" t="s">
        <v>51</v>
      </c>
      <c r="K37"/>
      <c r="Q37" s="4" t="s">
        <v>2</v>
      </c>
      <c r="AK37" s="5"/>
      <c r="AL37" s="5"/>
      <c r="AM37" s="6"/>
      <c r="BH37" s="5"/>
      <c r="BI37" s="5"/>
      <c r="BJ37" s="6"/>
      <c r="BU37" s="5"/>
      <c r="BV37" s="5"/>
      <c r="BW37" s="7"/>
    </row>
    <row r="38" spans="1:76" ht="12.75" customHeight="1">
      <c r="A38" s="231" t="s">
        <v>3</v>
      </c>
      <c r="B38" s="239" t="s">
        <v>19</v>
      </c>
      <c r="C38" s="239"/>
      <c r="D38" s="239"/>
      <c r="E38" s="239"/>
      <c r="F38" s="239"/>
      <c r="G38" s="239"/>
      <c r="H38" s="239"/>
      <c r="I38" s="239"/>
      <c r="J38" s="234" t="s">
        <v>52</v>
      </c>
      <c r="K38" s="234" t="s">
        <v>53</v>
      </c>
      <c r="L38" s="234" t="s">
        <v>54</v>
      </c>
      <c r="M38" s="234" t="s">
        <v>55</v>
      </c>
      <c r="N38" s="236" t="s">
        <v>22</v>
      </c>
      <c r="O38" s="236"/>
      <c r="P38" s="236" t="s">
        <v>23</v>
      </c>
      <c r="Q38" s="236"/>
      <c r="AL38" s="5"/>
      <c r="AM38" s="5"/>
      <c r="AN38" s="6"/>
      <c r="BI38" s="5"/>
      <c r="BJ38" s="5"/>
      <c r="BK38" s="6"/>
      <c r="BV38" s="5"/>
      <c r="BW38" s="5"/>
      <c r="BX38" s="7"/>
    </row>
    <row r="39" spans="1:76" ht="12.75" customHeight="1">
      <c r="A39" s="231"/>
      <c r="B39" s="234" t="s">
        <v>47</v>
      </c>
      <c r="C39" s="234" t="s">
        <v>48</v>
      </c>
      <c r="D39" s="234" t="s">
        <v>56</v>
      </c>
      <c r="E39" s="234" t="s">
        <v>57</v>
      </c>
      <c r="F39" s="234" t="s">
        <v>24</v>
      </c>
      <c r="G39" s="234" t="s">
        <v>25</v>
      </c>
      <c r="H39" s="234" t="s">
        <v>28</v>
      </c>
      <c r="I39" s="234" t="s">
        <v>29</v>
      </c>
      <c r="J39" s="234"/>
      <c r="K39" s="234"/>
      <c r="L39" s="234"/>
      <c r="M39" s="234"/>
      <c r="N39" s="236"/>
      <c r="O39" s="236"/>
      <c r="P39" s="236"/>
      <c r="Q39" s="236"/>
      <c r="AL39" s="5"/>
      <c r="AM39" s="5"/>
      <c r="AN39" s="6"/>
      <c r="BI39" s="5"/>
      <c r="BJ39" s="5"/>
      <c r="BK39" s="6"/>
      <c r="BV39" s="5"/>
      <c r="BW39" s="5"/>
      <c r="BX39" s="7"/>
    </row>
    <row r="40" spans="1:76" ht="68.25" customHeight="1">
      <c r="A40" s="231"/>
      <c r="B40" s="231"/>
      <c r="C40" s="231"/>
      <c r="D40" s="231"/>
      <c r="E40" s="231"/>
      <c r="F40" s="231"/>
      <c r="G40" s="231"/>
      <c r="H40" s="231"/>
      <c r="I40" s="231"/>
      <c r="J40" s="234"/>
      <c r="K40" s="234"/>
      <c r="L40" s="234"/>
      <c r="M40" s="234"/>
      <c r="N40" s="11" t="s">
        <v>9</v>
      </c>
      <c r="O40" s="11" t="s">
        <v>10</v>
      </c>
      <c r="P40" s="18" t="s">
        <v>11</v>
      </c>
      <c r="Q40" s="11" t="s">
        <v>6</v>
      </c>
      <c r="AL40" s="5"/>
      <c r="AM40" s="5"/>
      <c r="AN40" s="6"/>
      <c r="BI40" s="5"/>
      <c r="BJ40" s="5"/>
      <c r="BK40" s="6"/>
      <c r="BV40" s="5"/>
      <c r="BW40" s="5"/>
      <c r="BX40" s="7"/>
    </row>
    <row r="41" spans="1:76" ht="11.25">
      <c r="A41" s="231" t="s">
        <v>12</v>
      </c>
      <c r="B41" s="8"/>
      <c r="C41" s="8">
        <v>555</v>
      </c>
      <c r="D41" s="8"/>
      <c r="E41" s="8">
        <v>5</v>
      </c>
      <c r="F41" s="8"/>
      <c r="G41" s="8">
        <v>0</v>
      </c>
      <c r="H41" s="8"/>
      <c r="I41" s="8">
        <f>C41+E41+G41</f>
        <v>560</v>
      </c>
      <c r="J41" s="8"/>
      <c r="K41" s="8">
        <v>0</v>
      </c>
      <c r="L41" s="8"/>
      <c r="M41" s="8">
        <v>0</v>
      </c>
      <c r="N41" s="8"/>
      <c r="O41" s="8"/>
      <c r="P41" s="12">
        <f>I41+K41+M41</f>
        <v>560</v>
      </c>
      <c r="Q41" s="13" t="s">
        <v>13</v>
      </c>
      <c r="AL41" s="5"/>
      <c r="AM41" s="5"/>
      <c r="AN41" s="6"/>
      <c r="BI41" s="5"/>
      <c r="BJ41" s="5"/>
      <c r="BK41" s="6"/>
      <c r="BV41" s="5"/>
      <c r="BW41" s="5"/>
      <c r="BX41" s="7"/>
    </row>
    <row r="42" spans="1:76" ht="11.25">
      <c r="A42" s="231"/>
      <c r="B42" s="8"/>
      <c r="C42" s="8">
        <v>326</v>
      </c>
      <c r="D42" s="8"/>
      <c r="E42" s="8">
        <v>22</v>
      </c>
      <c r="F42" s="8"/>
      <c r="G42" s="8">
        <v>2</v>
      </c>
      <c r="H42" s="8"/>
      <c r="I42" s="8">
        <f>C42+E42+G42</f>
        <v>350</v>
      </c>
      <c r="J42" s="8"/>
      <c r="K42" s="8">
        <v>3</v>
      </c>
      <c r="L42" s="8"/>
      <c r="M42" s="8">
        <v>5</v>
      </c>
      <c r="N42" s="8"/>
      <c r="O42" s="8"/>
      <c r="P42" s="12">
        <f>I42+K42+M42</f>
        <v>358</v>
      </c>
      <c r="Q42" s="13" t="s">
        <v>14</v>
      </c>
      <c r="AL42" s="5"/>
      <c r="AM42" s="5"/>
      <c r="AN42" s="6"/>
      <c r="BI42" s="5"/>
      <c r="BJ42" s="5"/>
      <c r="BK42" s="6"/>
      <c r="BV42" s="5"/>
      <c r="BW42" s="5"/>
      <c r="BX42" s="7"/>
    </row>
    <row r="43" spans="1:76" ht="11.25">
      <c r="A43" s="231"/>
      <c r="B43" s="17"/>
      <c r="C43" s="17">
        <v>321</v>
      </c>
      <c r="D43" s="17"/>
      <c r="E43" s="17">
        <v>24</v>
      </c>
      <c r="F43" s="17"/>
      <c r="G43" s="17">
        <v>3</v>
      </c>
      <c r="H43" s="17"/>
      <c r="I43" s="17">
        <f>C43+E43+G43</f>
        <v>348</v>
      </c>
      <c r="J43" s="17"/>
      <c r="K43" s="8">
        <v>4</v>
      </c>
      <c r="L43" s="8"/>
      <c r="M43" s="8">
        <v>5</v>
      </c>
      <c r="N43" s="8"/>
      <c r="O43" s="8"/>
      <c r="P43" s="12">
        <f>I43+K43+M43</f>
        <v>357</v>
      </c>
      <c r="Q43" s="13" t="s">
        <v>15</v>
      </c>
      <c r="AL43" s="5"/>
      <c r="AM43" s="5"/>
      <c r="AN43" s="6"/>
      <c r="BI43" s="5"/>
      <c r="BJ43" s="5"/>
      <c r="BK43" s="6"/>
      <c r="BV43" s="5"/>
      <c r="BW43" s="5"/>
      <c r="BX43" s="7"/>
    </row>
    <row r="44" spans="1:17" ht="11.25">
      <c r="A44" s="231"/>
      <c r="B44" s="17"/>
      <c r="C44" s="17">
        <f>B44</f>
        <v>0</v>
      </c>
      <c r="D44" s="17"/>
      <c r="E44" s="17">
        <f>D44</f>
        <v>0</v>
      </c>
      <c r="F44" s="17"/>
      <c r="G44" s="17">
        <f>F44</f>
        <v>0</v>
      </c>
      <c r="H44" s="17">
        <f>B44+D44+F44</f>
        <v>0</v>
      </c>
      <c r="I44" s="17">
        <f>C44+E44+G44</f>
        <v>0</v>
      </c>
      <c r="J44" s="17"/>
      <c r="K44" s="8">
        <f>J44</f>
        <v>0</v>
      </c>
      <c r="L44" s="8"/>
      <c r="M44" s="8">
        <f>L44</f>
        <v>0</v>
      </c>
      <c r="N44" s="8">
        <f>H44+J44+L44</f>
        <v>0</v>
      </c>
      <c r="O44" s="8">
        <f>N44</f>
        <v>0</v>
      </c>
      <c r="P44" s="12">
        <f>SUM(I44:K44)</f>
        <v>0</v>
      </c>
      <c r="Q44" s="13" t="s">
        <v>16</v>
      </c>
    </row>
    <row r="45" spans="2:17" ht="11.25">
      <c r="B45" s="14">
        <v>1202</v>
      </c>
      <c r="C45" s="14">
        <f>SUM(C41:C44)</f>
        <v>1202</v>
      </c>
      <c r="D45" s="14">
        <v>51</v>
      </c>
      <c r="E45" s="14">
        <f>SUM(E41:E44)</f>
        <v>51</v>
      </c>
      <c r="F45" s="14">
        <v>5</v>
      </c>
      <c r="G45" s="14">
        <f>SUM(G41:G44)</f>
        <v>5</v>
      </c>
      <c r="H45" s="14">
        <v>1258</v>
      </c>
      <c r="I45" s="22">
        <f>SUM(I41:I44)</f>
        <v>1258</v>
      </c>
      <c r="J45" s="22">
        <v>7</v>
      </c>
      <c r="K45" s="23">
        <f>SUM(K41:K44)</f>
        <v>7</v>
      </c>
      <c r="L45" s="23">
        <v>10</v>
      </c>
      <c r="M45" s="23">
        <f>SUM(M41:M44)</f>
        <v>10</v>
      </c>
      <c r="N45" s="23">
        <v>1257</v>
      </c>
      <c r="O45" s="23">
        <v>1257</v>
      </c>
      <c r="P45" s="23">
        <f>SUM(P41:P44)</f>
        <v>1275</v>
      </c>
      <c r="Q45" s="24" t="s">
        <v>17</v>
      </c>
    </row>
  </sheetData>
  <sheetProtection selectLockedCells="1" selectUnlockedCells="1"/>
  <mergeCells count="66">
    <mergeCell ref="A41:A44"/>
    <mergeCell ref="K38:K40"/>
    <mergeCell ref="L38:L40"/>
    <mergeCell ref="M38:M40"/>
    <mergeCell ref="N38:O39"/>
    <mergeCell ref="P38:Q39"/>
    <mergeCell ref="B39:B40"/>
    <mergeCell ref="C39:C40"/>
    <mergeCell ref="D39:D40"/>
    <mergeCell ref="E39:E40"/>
    <mergeCell ref="F39:F40"/>
    <mergeCell ref="H28:H29"/>
    <mergeCell ref="I28:I29"/>
    <mergeCell ref="A30:A33"/>
    <mergeCell ref="A38:A40"/>
    <mergeCell ref="B38:I38"/>
    <mergeCell ref="J38:J40"/>
    <mergeCell ref="G39:G40"/>
    <mergeCell ref="H39:H40"/>
    <mergeCell ref="I39:I40"/>
    <mergeCell ref="B28:B29"/>
    <mergeCell ref="C28:C29"/>
    <mergeCell ref="D28:D29"/>
    <mergeCell ref="E28:E29"/>
    <mergeCell ref="F28:F29"/>
    <mergeCell ref="G28:G29"/>
    <mergeCell ref="L17:Q17"/>
    <mergeCell ref="R17:U17"/>
    <mergeCell ref="V17:V18"/>
    <mergeCell ref="W17:W18"/>
    <mergeCell ref="A19:A22"/>
    <mergeCell ref="A27:A29"/>
    <mergeCell ref="B27:E27"/>
    <mergeCell ref="F27:I27"/>
    <mergeCell ref="J27:K28"/>
    <mergeCell ref="L27:M28"/>
    <mergeCell ref="L16:W16"/>
    <mergeCell ref="X16:Y17"/>
    <mergeCell ref="Z16:AA17"/>
    <mergeCell ref="B17:B18"/>
    <mergeCell ref="C17:C18"/>
    <mergeCell ref="D17:D18"/>
    <mergeCell ref="E17:E18"/>
    <mergeCell ref="F17:F18"/>
    <mergeCell ref="G17:G18"/>
    <mergeCell ref="H17:H18"/>
    <mergeCell ref="G6:G7"/>
    <mergeCell ref="H6:H7"/>
    <mergeCell ref="I6:I7"/>
    <mergeCell ref="A8:A11"/>
    <mergeCell ref="A16:A18"/>
    <mergeCell ref="B16:G16"/>
    <mergeCell ref="H16:K16"/>
    <mergeCell ref="I17:I18"/>
    <mergeCell ref="J17:J18"/>
    <mergeCell ref="K17:K18"/>
    <mergeCell ref="A5:A7"/>
    <mergeCell ref="B5:C5"/>
    <mergeCell ref="D5:E5"/>
    <mergeCell ref="F5:G5"/>
    <mergeCell ref="H5:I5"/>
    <mergeCell ref="B6:B7"/>
    <mergeCell ref="C6:C7"/>
    <mergeCell ref="D6:D7"/>
    <mergeCell ref="E6:E7"/>
    <mergeCell ref="F6:F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zoomScale="120" zoomScaleNormal="120" zoomScalePageLayoutView="0" workbookViewId="0" topLeftCell="A1">
      <selection activeCell="E3" sqref="E3:J3"/>
    </sheetView>
  </sheetViews>
  <sheetFormatPr defaultColWidth="8.7109375" defaultRowHeight="12.75"/>
  <cols>
    <col min="1" max="1" width="4.7109375" style="25" customWidth="1"/>
    <col min="2" max="2" width="30.421875" style="25" customWidth="1"/>
    <col min="3" max="3" width="27.7109375" style="25" customWidth="1"/>
    <col min="4" max="4" width="24.421875" style="25" customWidth="1"/>
    <col min="5" max="5" width="11.57421875" style="25" customWidth="1"/>
    <col min="6" max="6" width="11.421875" style="25" customWidth="1"/>
    <col min="7" max="7" width="13.00390625" style="25" customWidth="1"/>
    <col min="8" max="8" width="11.57421875" style="25" customWidth="1"/>
    <col min="9" max="9" width="11.421875" style="25" customWidth="1"/>
    <col min="10" max="10" width="13.00390625" style="25" customWidth="1"/>
    <col min="11" max="16384" width="8.7109375" style="25" customWidth="1"/>
  </cols>
  <sheetData>
    <row r="1" spans="4:10" ht="18">
      <c r="D1" s="26" t="s">
        <v>58</v>
      </c>
      <c r="E1" s="27"/>
      <c r="H1" s="27"/>
      <c r="I1" s="242" t="s">
        <v>110</v>
      </c>
      <c r="J1" s="242"/>
    </row>
    <row r="2" spans="4:8" ht="15.75" thickBot="1">
      <c r="D2" s="28"/>
      <c r="E2" s="27"/>
      <c r="H2" s="27"/>
    </row>
    <row r="3" spans="4:10" ht="15.75" thickBot="1">
      <c r="D3" s="28"/>
      <c r="E3" s="243">
        <v>2018</v>
      </c>
      <c r="F3" s="243"/>
      <c r="G3" s="243"/>
      <c r="H3" s="243"/>
      <c r="I3" s="243"/>
      <c r="J3" s="243"/>
    </row>
    <row r="4" spans="1:10" ht="15.75" thickBot="1">
      <c r="A4" s="244" t="s">
        <v>60</v>
      </c>
      <c r="B4" s="245" t="s">
        <v>61</v>
      </c>
      <c r="C4" s="246" t="s">
        <v>62</v>
      </c>
      <c r="D4" s="247" t="s">
        <v>63</v>
      </c>
      <c r="E4" s="248" t="s">
        <v>64</v>
      </c>
      <c r="F4" s="248"/>
      <c r="G4" s="248"/>
      <c r="H4" s="249" t="s">
        <v>65</v>
      </c>
      <c r="I4" s="249"/>
      <c r="J4" s="249"/>
    </row>
    <row r="5" spans="1:10" ht="15.75" thickBot="1">
      <c r="A5" s="244"/>
      <c r="B5" s="245"/>
      <c r="C5" s="246"/>
      <c r="D5" s="247"/>
      <c r="E5" s="29" t="s">
        <v>66</v>
      </c>
      <c r="F5" s="30" t="s">
        <v>67</v>
      </c>
      <c r="G5" s="31" t="s">
        <v>68</v>
      </c>
      <c r="H5" s="29" t="s">
        <v>66</v>
      </c>
      <c r="I5" s="30" t="s">
        <v>67</v>
      </c>
      <c r="J5" s="32" t="s">
        <v>68</v>
      </c>
    </row>
    <row r="6" spans="1:10" ht="15">
      <c r="A6" s="33">
        <v>1</v>
      </c>
      <c r="B6" s="34" t="s">
        <v>69</v>
      </c>
      <c r="C6" s="35" t="s">
        <v>70</v>
      </c>
      <c r="D6" s="36"/>
      <c r="E6" s="37">
        <v>419000</v>
      </c>
      <c r="F6" s="38">
        <v>419000</v>
      </c>
      <c r="G6" s="39">
        <v>419000</v>
      </c>
      <c r="H6" s="37">
        <v>1981000</v>
      </c>
      <c r="I6" s="38">
        <v>1380857</v>
      </c>
      <c r="J6" s="208">
        <v>1380857</v>
      </c>
    </row>
    <row r="7" spans="1:10" ht="15">
      <c r="A7" s="41">
        <v>2</v>
      </c>
      <c r="B7" s="42" t="s">
        <v>71</v>
      </c>
      <c r="C7" s="43" t="s">
        <v>70</v>
      </c>
      <c r="D7" s="44"/>
      <c r="E7" s="45">
        <v>0</v>
      </c>
      <c r="F7" s="46">
        <v>0</v>
      </c>
      <c r="G7" s="47">
        <v>0</v>
      </c>
      <c r="H7" s="45">
        <v>51000</v>
      </c>
      <c r="I7" s="46">
        <v>18912</v>
      </c>
      <c r="J7" s="209">
        <v>18912</v>
      </c>
    </row>
    <row r="8" spans="1:10" s="57" customFormat="1" ht="15">
      <c r="A8" s="49">
        <v>3</v>
      </c>
      <c r="B8" s="50" t="s">
        <v>72</v>
      </c>
      <c r="C8" s="51"/>
      <c r="D8" s="52"/>
      <c r="E8" s="53">
        <v>0</v>
      </c>
      <c r="F8" s="54">
        <v>0</v>
      </c>
      <c r="G8" s="55">
        <v>0</v>
      </c>
      <c r="H8" s="53">
        <v>0</v>
      </c>
      <c r="I8" s="54">
        <v>0</v>
      </c>
      <c r="J8" s="210">
        <v>0</v>
      </c>
    </row>
    <row r="9" spans="1:10" ht="15">
      <c r="A9" s="41">
        <v>4</v>
      </c>
      <c r="B9" s="42" t="s">
        <v>73</v>
      </c>
      <c r="C9" s="43" t="s">
        <v>70</v>
      </c>
      <c r="D9" s="44"/>
      <c r="E9" s="45">
        <v>0</v>
      </c>
      <c r="F9" s="46"/>
      <c r="G9" s="47"/>
      <c r="H9" s="45">
        <v>22000</v>
      </c>
      <c r="I9" s="46">
        <v>1796</v>
      </c>
      <c r="J9" s="209">
        <v>1796</v>
      </c>
    </row>
    <row r="10" spans="1:10" ht="26.25">
      <c r="A10" s="41">
        <v>5</v>
      </c>
      <c r="B10" s="42" t="s">
        <v>74</v>
      </c>
      <c r="C10" s="43" t="s">
        <v>70</v>
      </c>
      <c r="D10" s="44"/>
      <c r="E10" s="45">
        <v>0</v>
      </c>
      <c r="F10" s="46">
        <v>0</v>
      </c>
      <c r="G10" s="47">
        <v>0</v>
      </c>
      <c r="H10" s="45">
        <v>7000</v>
      </c>
      <c r="I10" s="46">
        <v>4102</v>
      </c>
      <c r="J10" s="209">
        <v>4102</v>
      </c>
    </row>
    <row r="11" spans="1:10" ht="27" thickBot="1">
      <c r="A11" s="58">
        <v>6</v>
      </c>
      <c r="B11" s="42" t="s">
        <v>75</v>
      </c>
      <c r="C11" s="59" t="s">
        <v>70</v>
      </c>
      <c r="D11" s="60"/>
      <c r="E11" s="61">
        <v>0</v>
      </c>
      <c r="F11" s="62"/>
      <c r="G11" s="63"/>
      <c r="H11" s="61">
        <v>3000</v>
      </c>
      <c r="I11" s="62">
        <v>2829</v>
      </c>
      <c r="J11" s="211">
        <v>2829</v>
      </c>
    </row>
    <row r="12" spans="1:10" ht="15.75" thickBot="1">
      <c r="A12" s="65"/>
      <c r="B12" s="66" t="s">
        <v>76</v>
      </c>
      <c r="C12" s="67" t="s">
        <v>77</v>
      </c>
      <c r="D12" s="68" t="s">
        <v>78</v>
      </c>
      <c r="E12" s="69">
        <f aca="true" t="shared" si="0" ref="E12:J12">E13+E14</f>
        <v>2130000</v>
      </c>
      <c r="F12" s="70">
        <f t="shared" si="0"/>
        <v>1294957</v>
      </c>
      <c r="G12" s="71">
        <f t="shared" si="0"/>
        <v>1294957</v>
      </c>
      <c r="H12" s="69">
        <f t="shared" si="0"/>
        <v>1812000</v>
      </c>
      <c r="I12" s="70">
        <f t="shared" si="0"/>
        <v>1550679</v>
      </c>
      <c r="J12" s="212">
        <f t="shared" si="0"/>
        <v>1550679</v>
      </c>
    </row>
    <row r="13" spans="1:10" ht="15">
      <c r="A13" s="73"/>
      <c r="B13" s="74"/>
      <c r="C13" s="75" t="s">
        <v>79</v>
      </c>
      <c r="D13" s="76" t="s">
        <v>80</v>
      </c>
      <c r="E13" s="77">
        <f>E15+E17</f>
        <v>165000</v>
      </c>
      <c r="F13" s="78">
        <f>F17</f>
        <v>94957</v>
      </c>
      <c r="G13" s="78">
        <f>G17</f>
        <v>94957</v>
      </c>
      <c r="H13" s="202">
        <f>H15</f>
        <v>9000</v>
      </c>
      <c r="I13" s="203">
        <f>I15</f>
        <v>3232</v>
      </c>
      <c r="J13" s="213">
        <f>J15</f>
        <v>3232</v>
      </c>
    </row>
    <row r="14" spans="1:10" ht="15.75" thickBot="1">
      <c r="A14" s="73"/>
      <c r="B14" s="74"/>
      <c r="C14" s="83" t="s">
        <v>81</v>
      </c>
      <c r="D14" s="84" t="s">
        <v>82</v>
      </c>
      <c r="E14" s="85">
        <f>E18</f>
        <v>1965000</v>
      </c>
      <c r="F14" s="86">
        <f>F18</f>
        <v>1200000</v>
      </c>
      <c r="G14" s="86">
        <f>G18</f>
        <v>1200000</v>
      </c>
      <c r="H14" s="205">
        <f>H18</f>
        <v>1803000</v>
      </c>
      <c r="I14" s="206">
        <f>I18</f>
        <v>1547447</v>
      </c>
      <c r="J14" s="214">
        <f>J18</f>
        <v>1547447</v>
      </c>
    </row>
    <row r="15" spans="1:10" ht="15.75" thickBot="1">
      <c r="A15" s="91"/>
      <c r="B15" s="92"/>
      <c r="C15" s="93" t="s">
        <v>83</v>
      </c>
      <c r="D15" s="94" t="s">
        <v>80</v>
      </c>
      <c r="E15" s="95">
        <v>0</v>
      </c>
      <c r="F15" s="96">
        <v>0</v>
      </c>
      <c r="G15" s="97">
        <v>0</v>
      </c>
      <c r="H15" s="95">
        <v>9000</v>
      </c>
      <c r="I15" s="96">
        <v>3232</v>
      </c>
      <c r="J15" s="215">
        <v>3232</v>
      </c>
    </row>
    <row r="16" spans="1:10" ht="15">
      <c r="A16" s="99"/>
      <c r="B16" s="100"/>
      <c r="C16" s="101" t="s">
        <v>84</v>
      </c>
      <c r="D16" s="102" t="s">
        <v>78</v>
      </c>
      <c r="E16" s="103">
        <f aca="true" t="shared" si="1" ref="E16:J16">E17+E18</f>
        <v>2130000</v>
      </c>
      <c r="F16" s="104">
        <f t="shared" si="1"/>
        <v>1294957</v>
      </c>
      <c r="G16" s="105">
        <f t="shared" si="1"/>
        <v>1294957</v>
      </c>
      <c r="H16" s="103">
        <f t="shared" si="1"/>
        <v>1803000</v>
      </c>
      <c r="I16" s="104">
        <f t="shared" si="1"/>
        <v>1547447</v>
      </c>
      <c r="J16" s="216">
        <f t="shared" si="1"/>
        <v>1547447</v>
      </c>
    </row>
    <row r="17" spans="1:10" ht="15">
      <c r="A17" s="99"/>
      <c r="B17" s="107"/>
      <c r="C17" s="108" t="s">
        <v>79</v>
      </c>
      <c r="D17" s="109" t="s">
        <v>80</v>
      </c>
      <c r="E17" s="110">
        <v>165000</v>
      </c>
      <c r="F17" s="111">
        <v>94957</v>
      </c>
      <c r="G17" s="112">
        <v>94957</v>
      </c>
      <c r="H17" s="110">
        <v>0</v>
      </c>
      <c r="I17" s="111">
        <v>0</v>
      </c>
      <c r="J17" s="113">
        <v>0</v>
      </c>
    </row>
    <row r="18" spans="1:10" ht="15.75" thickBot="1">
      <c r="A18" s="114"/>
      <c r="B18" s="115"/>
      <c r="C18" s="116" t="s">
        <v>81</v>
      </c>
      <c r="D18" s="117" t="s">
        <v>82</v>
      </c>
      <c r="E18" s="118">
        <v>1965000</v>
      </c>
      <c r="F18" s="119">
        <v>1200000</v>
      </c>
      <c r="G18" s="120">
        <v>1200000</v>
      </c>
      <c r="H18" s="118">
        <v>1803000</v>
      </c>
      <c r="I18" s="119">
        <v>1547447</v>
      </c>
      <c r="J18" s="121">
        <v>1547447</v>
      </c>
    </row>
    <row r="19" spans="1:10" ht="15.75" thickBot="1">
      <c r="A19" s="122"/>
      <c r="B19" s="123" t="s">
        <v>85</v>
      </c>
      <c r="C19" s="124" t="s">
        <v>77</v>
      </c>
      <c r="D19" s="124" t="s">
        <v>78</v>
      </c>
      <c r="E19" s="70">
        <v>0</v>
      </c>
      <c r="F19" s="70">
        <v>0</v>
      </c>
      <c r="G19" s="70">
        <v>0</v>
      </c>
      <c r="H19" s="70">
        <f>SUM(H20:H23)</f>
        <v>260000</v>
      </c>
      <c r="I19" s="70">
        <f>SUM(I20:I23)</f>
        <v>172629</v>
      </c>
      <c r="J19" s="212">
        <f>SUM(J20:J23)</f>
        <v>172629</v>
      </c>
    </row>
    <row r="20" spans="1:10" ht="15.75" thickBot="1">
      <c r="A20" s="125"/>
      <c r="B20" s="126"/>
      <c r="C20" s="127" t="s">
        <v>86</v>
      </c>
      <c r="D20" s="127" t="s">
        <v>78</v>
      </c>
      <c r="E20" s="128">
        <v>0</v>
      </c>
      <c r="F20" s="128">
        <v>0</v>
      </c>
      <c r="G20" s="128">
        <v>0</v>
      </c>
      <c r="H20" s="128">
        <v>215000</v>
      </c>
      <c r="I20" s="128">
        <v>157904</v>
      </c>
      <c r="J20" s="217">
        <v>157904</v>
      </c>
    </row>
    <row r="21" spans="1:10" ht="15.75" thickBot="1">
      <c r="A21" s="130"/>
      <c r="B21" s="131"/>
      <c r="C21" s="132" t="s">
        <v>87</v>
      </c>
      <c r="D21" s="132" t="s">
        <v>78</v>
      </c>
      <c r="E21" s="133">
        <v>0</v>
      </c>
      <c r="F21" s="133">
        <v>0</v>
      </c>
      <c r="G21" s="133">
        <v>0</v>
      </c>
      <c r="H21" s="133">
        <v>15000</v>
      </c>
      <c r="I21" s="133">
        <v>4468</v>
      </c>
      <c r="J21" s="218">
        <v>4468</v>
      </c>
    </row>
    <row r="22" spans="1:10" ht="15.75" thickBot="1">
      <c r="A22" s="135"/>
      <c r="B22" s="136"/>
      <c r="C22" s="137" t="s">
        <v>88</v>
      </c>
      <c r="D22" s="137" t="s">
        <v>78</v>
      </c>
      <c r="E22" s="138">
        <v>0</v>
      </c>
      <c r="F22" s="138">
        <v>0</v>
      </c>
      <c r="G22" s="138">
        <v>0</v>
      </c>
      <c r="H22" s="138">
        <v>11000</v>
      </c>
      <c r="I22" s="138">
        <v>5264</v>
      </c>
      <c r="J22" s="219">
        <v>5264</v>
      </c>
    </row>
    <row r="23" spans="1:10" ht="15.75" thickBot="1">
      <c r="A23" s="140"/>
      <c r="B23" s="141"/>
      <c r="C23" s="142" t="s">
        <v>89</v>
      </c>
      <c r="D23" s="142" t="s">
        <v>78</v>
      </c>
      <c r="E23" s="143">
        <v>0</v>
      </c>
      <c r="F23" s="143">
        <v>0</v>
      </c>
      <c r="G23" s="143">
        <v>0</v>
      </c>
      <c r="H23" s="143">
        <v>19000</v>
      </c>
      <c r="I23" s="143">
        <v>4993</v>
      </c>
      <c r="J23" s="220">
        <v>4993</v>
      </c>
    </row>
    <row r="24" spans="1:10" ht="15.75" thickBot="1">
      <c r="A24" s="65"/>
      <c r="B24" s="145" t="s">
        <v>90</v>
      </c>
      <c r="C24" s="146" t="s">
        <v>77</v>
      </c>
      <c r="D24" s="124"/>
      <c r="E24" s="70">
        <f>SUM(E25)</f>
        <v>18000</v>
      </c>
      <c r="F24" s="70">
        <f>SUM(F25)</f>
        <v>0</v>
      </c>
      <c r="G24" s="70">
        <f>SUM(G25)</f>
        <v>0</v>
      </c>
      <c r="H24" s="147">
        <f>SUM(H25,H28)</f>
        <v>23000</v>
      </c>
      <c r="I24" s="147">
        <f>SUM(I25:I28)</f>
        <v>9911</v>
      </c>
      <c r="J24" s="212">
        <f>SUM(J25:J28)</f>
        <v>9911</v>
      </c>
    </row>
    <row r="25" spans="1:10" ht="15">
      <c r="A25" s="99"/>
      <c r="B25" s="33"/>
      <c r="C25" s="148" t="s">
        <v>70</v>
      </c>
      <c r="D25" s="149" t="s">
        <v>91</v>
      </c>
      <c r="E25" s="150">
        <f aca="true" t="shared" si="2" ref="E25:J25">SUM(E26:E27)</f>
        <v>18000</v>
      </c>
      <c r="F25" s="150">
        <f t="shared" si="2"/>
        <v>0</v>
      </c>
      <c r="G25" s="150">
        <f t="shared" si="2"/>
        <v>0</v>
      </c>
      <c r="H25" s="150">
        <f t="shared" si="2"/>
        <v>0</v>
      </c>
      <c r="I25" s="150">
        <f t="shared" si="2"/>
        <v>0</v>
      </c>
      <c r="J25" s="151">
        <f t="shared" si="2"/>
        <v>0</v>
      </c>
    </row>
    <row r="26" spans="1:10" ht="15">
      <c r="A26" s="99"/>
      <c r="B26" s="152"/>
      <c r="C26" s="153"/>
      <c r="D26" s="154" t="s">
        <v>92</v>
      </c>
      <c r="E26" s="155">
        <v>18000</v>
      </c>
      <c r="F26" s="155">
        <v>0</v>
      </c>
      <c r="G26" s="155">
        <v>0</v>
      </c>
      <c r="H26" s="155">
        <v>0</v>
      </c>
      <c r="I26" s="155">
        <v>0</v>
      </c>
      <c r="J26" s="221">
        <v>0</v>
      </c>
    </row>
    <row r="27" spans="1:10" ht="15">
      <c r="A27" s="99"/>
      <c r="B27" s="152"/>
      <c r="C27" s="153"/>
      <c r="D27" s="154" t="s">
        <v>93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222">
        <v>0</v>
      </c>
    </row>
    <row r="28" spans="1:10" ht="15">
      <c r="A28" s="99"/>
      <c r="B28" s="41"/>
      <c r="C28" s="158" t="s">
        <v>86</v>
      </c>
      <c r="D28" s="158" t="s">
        <v>11</v>
      </c>
      <c r="E28" s="159">
        <f aca="true" t="shared" si="3" ref="E28:J28">SUM(E29:E31)</f>
        <v>0</v>
      </c>
      <c r="F28" s="159">
        <f t="shared" si="3"/>
        <v>0</v>
      </c>
      <c r="G28" s="159">
        <f t="shared" si="3"/>
        <v>0</v>
      </c>
      <c r="H28" s="159">
        <f t="shared" si="3"/>
        <v>23000</v>
      </c>
      <c r="I28" s="159">
        <f t="shared" si="3"/>
        <v>9911</v>
      </c>
      <c r="J28" s="223">
        <f t="shared" si="3"/>
        <v>9911</v>
      </c>
    </row>
    <row r="29" spans="1:10" ht="15">
      <c r="A29" s="99"/>
      <c r="B29" s="41"/>
      <c r="C29" s="161"/>
      <c r="D29" s="162" t="s">
        <v>94</v>
      </c>
      <c r="E29" s="163">
        <v>0</v>
      </c>
      <c r="F29" s="163">
        <v>0</v>
      </c>
      <c r="G29" s="163">
        <v>0</v>
      </c>
      <c r="H29" s="163">
        <v>11000</v>
      </c>
      <c r="I29" s="163">
        <v>9911</v>
      </c>
      <c r="J29" s="224">
        <v>9911</v>
      </c>
    </row>
    <row r="30" spans="1:10" ht="15">
      <c r="A30" s="99"/>
      <c r="B30" s="41"/>
      <c r="C30" s="161"/>
      <c r="D30" s="161" t="s">
        <v>95</v>
      </c>
      <c r="E30" s="163">
        <v>0</v>
      </c>
      <c r="F30" s="163">
        <v>0</v>
      </c>
      <c r="G30" s="163">
        <v>0</v>
      </c>
      <c r="H30" s="163">
        <v>2000</v>
      </c>
      <c r="I30" s="163">
        <v>0</v>
      </c>
      <c r="J30" s="224">
        <v>0</v>
      </c>
    </row>
    <row r="31" spans="1:10" ht="15.75" thickBot="1">
      <c r="A31" s="99"/>
      <c r="B31" s="165"/>
      <c r="C31" s="166"/>
      <c r="D31" s="166" t="s">
        <v>96</v>
      </c>
      <c r="E31" s="167">
        <v>0</v>
      </c>
      <c r="F31" s="167">
        <v>0</v>
      </c>
      <c r="G31" s="167">
        <v>0</v>
      </c>
      <c r="H31" s="167">
        <v>10000</v>
      </c>
      <c r="I31" s="167">
        <v>0</v>
      </c>
      <c r="J31" s="225">
        <v>0</v>
      </c>
    </row>
    <row r="32" spans="1:10" ht="15.75" thickBot="1">
      <c r="A32" s="241" t="s">
        <v>98</v>
      </c>
      <c r="B32" s="241"/>
      <c r="C32" s="175" t="s">
        <v>84</v>
      </c>
      <c r="D32" s="176"/>
      <c r="E32" s="177">
        <v>0</v>
      </c>
      <c r="F32" s="178">
        <v>0</v>
      </c>
      <c r="G32" s="179">
        <v>0</v>
      </c>
      <c r="H32" s="177">
        <v>115000</v>
      </c>
      <c r="I32" s="178">
        <v>50658</v>
      </c>
      <c r="J32" s="226">
        <v>50658</v>
      </c>
    </row>
    <row r="33" spans="1:10" ht="15.75" thickBot="1">
      <c r="A33" s="241" t="s">
        <v>99</v>
      </c>
      <c r="B33" s="241"/>
      <c r="C33" s="175" t="s">
        <v>84</v>
      </c>
      <c r="D33" s="176"/>
      <c r="E33" s="181">
        <v>0</v>
      </c>
      <c r="F33" s="182">
        <v>0</v>
      </c>
      <c r="G33" s="183">
        <v>0</v>
      </c>
      <c r="H33" s="181">
        <v>183000</v>
      </c>
      <c r="I33" s="182">
        <v>117271</v>
      </c>
      <c r="J33" s="227">
        <v>117271</v>
      </c>
    </row>
    <row r="34" spans="4:10" ht="15.75" thickBot="1">
      <c r="D34" s="185" t="s">
        <v>100</v>
      </c>
      <c r="E34" s="186">
        <f>SUM(E6:E11,E15,E25)</f>
        <v>437000</v>
      </c>
      <c r="F34" s="187">
        <f>SUM(F6:F11,F15,F25)</f>
        <v>419000</v>
      </c>
      <c r="G34" s="188">
        <f>SUM(G6:G11,G15,G25)</f>
        <v>419000</v>
      </c>
      <c r="H34" s="189">
        <f>SUM(H6:H7,H9:H11,H15,H25)</f>
        <v>2073000</v>
      </c>
      <c r="I34" s="190">
        <f>I6+I7+I9+I10+I11+I15</f>
        <v>1411728</v>
      </c>
      <c r="J34" s="191">
        <f>J6+J7+J8+J8+J9+J10+J11+J15</f>
        <v>1411728</v>
      </c>
    </row>
    <row r="35" spans="4:10" ht="15.75" thickBot="1">
      <c r="D35" s="192" t="s">
        <v>101</v>
      </c>
      <c r="E35" s="193">
        <f>SUM(E16,E19,E28,E32:E33)</f>
        <v>2130000</v>
      </c>
      <c r="F35" s="194">
        <f>SUM(F16,F19,F28,F32:F33)</f>
        <v>1294957</v>
      </c>
      <c r="G35" s="195">
        <f>SUM(G16,G19,G28,G32:G33)</f>
        <v>1294957</v>
      </c>
      <c r="H35" s="196">
        <f>H16+H19+H24+H32+H33</f>
        <v>2384000</v>
      </c>
      <c r="I35" s="197">
        <f>I16+I19+I24+I32+I33</f>
        <v>1897916</v>
      </c>
      <c r="J35" s="198">
        <f>J16+J19+J24+J32+J33</f>
        <v>1897916</v>
      </c>
    </row>
    <row r="36" spans="4:10" ht="16.5" thickBot="1">
      <c r="D36" s="199" t="s">
        <v>102</v>
      </c>
      <c r="E36" s="200">
        <f aca="true" t="shared" si="4" ref="E36:J36">SUM(E34:E35)</f>
        <v>2567000</v>
      </c>
      <c r="F36" s="200">
        <f t="shared" si="4"/>
        <v>1713957</v>
      </c>
      <c r="G36" s="200">
        <f t="shared" si="4"/>
        <v>1713957</v>
      </c>
      <c r="H36" s="200">
        <f t="shared" si="4"/>
        <v>4457000</v>
      </c>
      <c r="I36" s="200">
        <f t="shared" si="4"/>
        <v>3309644</v>
      </c>
      <c r="J36" s="201">
        <f t="shared" si="4"/>
        <v>3309644</v>
      </c>
    </row>
  </sheetData>
  <sheetProtection selectLockedCells="1" selectUnlockedCells="1"/>
  <mergeCells count="10">
    <mergeCell ref="A32:B32"/>
    <mergeCell ref="A33:B33"/>
    <mergeCell ref="I1:J1"/>
    <mergeCell ref="E3:J3"/>
    <mergeCell ref="A4:A5"/>
    <mergeCell ref="B4:B5"/>
    <mergeCell ref="C4:C5"/>
    <mergeCell ref="D4:D5"/>
    <mergeCell ref="E4:G4"/>
    <mergeCell ref="H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zoomScale="120" zoomScaleNormal="120" zoomScalePageLayoutView="0" workbookViewId="0" topLeftCell="A1">
      <selection activeCell="E3" sqref="E3:J3"/>
    </sheetView>
  </sheetViews>
  <sheetFormatPr defaultColWidth="8.7109375" defaultRowHeight="12.75"/>
  <cols>
    <col min="1" max="1" width="4.7109375" style="25" customWidth="1"/>
    <col min="2" max="2" width="30.421875" style="25" customWidth="1"/>
    <col min="3" max="3" width="27.7109375" style="25" customWidth="1"/>
    <col min="4" max="4" width="24.421875" style="25" customWidth="1"/>
    <col min="5" max="5" width="11.57421875" style="25" customWidth="1"/>
    <col min="6" max="6" width="12.7109375" style="25" bestFit="1" customWidth="1"/>
    <col min="7" max="7" width="13.00390625" style="25" customWidth="1"/>
    <col min="8" max="8" width="11.57421875" style="25" customWidth="1"/>
    <col min="9" max="9" width="11.421875" style="25" customWidth="1"/>
    <col min="10" max="10" width="13.00390625" style="25" customWidth="1"/>
    <col min="11" max="16384" width="8.7109375" style="25" customWidth="1"/>
  </cols>
  <sheetData>
    <row r="1" spans="4:10" ht="18">
      <c r="D1" s="26" t="s">
        <v>58</v>
      </c>
      <c r="E1" s="27"/>
      <c r="H1" s="27"/>
      <c r="I1" s="242" t="s">
        <v>111</v>
      </c>
      <c r="J1" s="242"/>
    </row>
    <row r="2" spans="4:8" ht="15.75" thickBot="1">
      <c r="D2" s="28"/>
      <c r="E2" s="27"/>
      <c r="H2" s="27"/>
    </row>
    <row r="3" spans="4:10" ht="15.75" thickBot="1">
      <c r="D3" s="28"/>
      <c r="E3" s="243">
        <v>2018</v>
      </c>
      <c r="F3" s="243"/>
      <c r="G3" s="243"/>
      <c r="H3" s="243"/>
      <c r="I3" s="243"/>
      <c r="J3" s="243"/>
    </row>
    <row r="4" spans="1:10" ht="15.75" thickBot="1">
      <c r="A4" s="244" t="s">
        <v>60</v>
      </c>
      <c r="B4" s="245" t="s">
        <v>61</v>
      </c>
      <c r="C4" s="246" t="s">
        <v>62</v>
      </c>
      <c r="D4" s="247" t="s">
        <v>63</v>
      </c>
      <c r="E4" s="248" t="s">
        <v>64</v>
      </c>
      <c r="F4" s="248"/>
      <c r="G4" s="248"/>
      <c r="H4" s="249" t="s">
        <v>65</v>
      </c>
      <c r="I4" s="249"/>
      <c r="J4" s="249"/>
    </row>
    <row r="5" spans="1:10" ht="15.75" thickBot="1">
      <c r="A5" s="244"/>
      <c r="B5" s="245"/>
      <c r="C5" s="246"/>
      <c r="D5" s="247"/>
      <c r="E5" s="29" t="s">
        <v>66</v>
      </c>
      <c r="F5" s="30" t="s">
        <v>67</v>
      </c>
      <c r="G5" s="31" t="s">
        <v>68</v>
      </c>
      <c r="H5" s="29" t="s">
        <v>66</v>
      </c>
      <c r="I5" s="30" t="s">
        <v>67</v>
      </c>
      <c r="J5" s="32" t="s">
        <v>68</v>
      </c>
    </row>
    <row r="6" spans="1:10" ht="15">
      <c r="A6" s="33">
        <v>1</v>
      </c>
      <c r="B6" s="34" t="s">
        <v>69</v>
      </c>
      <c r="C6" s="35" t="s">
        <v>70</v>
      </c>
      <c r="D6" s="36"/>
      <c r="E6" s="37">
        <v>419000</v>
      </c>
      <c r="F6" s="38">
        <v>419000</v>
      </c>
      <c r="G6" s="39">
        <v>419000</v>
      </c>
      <c r="H6" s="37">
        <v>1981000</v>
      </c>
      <c r="I6" s="38">
        <v>1463636</v>
      </c>
      <c r="J6" s="208">
        <v>1463636</v>
      </c>
    </row>
    <row r="7" spans="1:10" ht="15">
      <c r="A7" s="41">
        <v>2</v>
      </c>
      <c r="B7" s="42" t="s">
        <v>71</v>
      </c>
      <c r="C7" s="43" t="s">
        <v>70</v>
      </c>
      <c r="D7" s="44"/>
      <c r="E7" s="45">
        <v>0</v>
      </c>
      <c r="F7" s="46">
        <v>0</v>
      </c>
      <c r="G7" s="47">
        <v>0</v>
      </c>
      <c r="H7" s="45">
        <v>51000</v>
      </c>
      <c r="I7" s="46">
        <v>24586</v>
      </c>
      <c r="J7" s="209">
        <v>24586</v>
      </c>
    </row>
    <row r="8" spans="1:10" s="57" customFormat="1" ht="15">
      <c r="A8" s="49">
        <v>3</v>
      </c>
      <c r="B8" s="50" t="s">
        <v>72</v>
      </c>
      <c r="C8" s="51"/>
      <c r="D8" s="52"/>
      <c r="E8" s="53">
        <v>0</v>
      </c>
      <c r="F8" s="54">
        <v>0</v>
      </c>
      <c r="G8" s="55">
        <v>0</v>
      </c>
      <c r="H8" s="53">
        <v>0</v>
      </c>
      <c r="I8" s="54">
        <v>0</v>
      </c>
      <c r="J8" s="210">
        <v>0</v>
      </c>
    </row>
    <row r="9" spans="1:10" ht="15">
      <c r="A9" s="41">
        <v>4</v>
      </c>
      <c r="B9" s="42" t="s">
        <v>73</v>
      </c>
      <c r="C9" s="43" t="s">
        <v>70</v>
      </c>
      <c r="D9" s="44"/>
      <c r="E9" s="45">
        <v>0</v>
      </c>
      <c r="F9" s="46"/>
      <c r="G9" s="47"/>
      <c r="H9" s="45">
        <v>22000</v>
      </c>
      <c r="I9" s="46">
        <v>9886</v>
      </c>
      <c r="J9" s="209">
        <v>9886</v>
      </c>
    </row>
    <row r="10" spans="1:10" ht="26.25">
      <c r="A10" s="41">
        <v>5</v>
      </c>
      <c r="B10" s="42" t="s">
        <v>74</v>
      </c>
      <c r="C10" s="43" t="s">
        <v>70</v>
      </c>
      <c r="D10" s="44"/>
      <c r="E10" s="45">
        <v>0</v>
      </c>
      <c r="F10" s="46">
        <v>0</v>
      </c>
      <c r="G10" s="47">
        <v>0</v>
      </c>
      <c r="H10" s="45">
        <v>7000</v>
      </c>
      <c r="I10" s="46">
        <v>4477</v>
      </c>
      <c r="J10" s="209">
        <v>4477</v>
      </c>
    </row>
    <row r="11" spans="1:10" ht="27" thickBot="1">
      <c r="A11" s="58">
        <v>6</v>
      </c>
      <c r="B11" s="42" t="s">
        <v>75</v>
      </c>
      <c r="C11" s="59" t="s">
        <v>70</v>
      </c>
      <c r="D11" s="60"/>
      <c r="E11" s="61">
        <v>0</v>
      </c>
      <c r="F11" s="62"/>
      <c r="G11" s="63"/>
      <c r="H11" s="61">
        <v>3000</v>
      </c>
      <c r="I11" s="62">
        <v>2829</v>
      </c>
      <c r="J11" s="211">
        <v>2829</v>
      </c>
    </row>
    <row r="12" spans="1:10" ht="15.75" thickBot="1">
      <c r="A12" s="65"/>
      <c r="B12" s="66" t="s">
        <v>76</v>
      </c>
      <c r="C12" s="67" t="s">
        <v>77</v>
      </c>
      <c r="D12" s="68" t="s">
        <v>78</v>
      </c>
      <c r="E12" s="69">
        <f aca="true" t="shared" si="0" ref="E12:J12">E13+E14</f>
        <v>2130000</v>
      </c>
      <c r="F12" s="70">
        <f t="shared" si="0"/>
        <v>1706511</v>
      </c>
      <c r="G12" s="71">
        <f t="shared" si="0"/>
        <v>1706511</v>
      </c>
      <c r="H12" s="69">
        <f t="shared" si="0"/>
        <v>1812000</v>
      </c>
      <c r="I12" s="70">
        <f t="shared" si="0"/>
        <v>1714615</v>
      </c>
      <c r="J12" s="212">
        <f t="shared" si="0"/>
        <v>1714615</v>
      </c>
    </row>
    <row r="13" spans="1:10" ht="15">
      <c r="A13" s="73"/>
      <c r="B13" s="74"/>
      <c r="C13" s="75" t="s">
        <v>79</v>
      </c>
      <c r="D13" s="76" t="s">
        <v>80</v>
      </c>
      <c r="E13" s="77">
        <f aca="true" t="shared" si="1" ref="E13:G14">E17</f>
        <v>130000</v>
      </c>
      <c r="F13" s="78">
        <f t="shared" si="1"/>
        <v>105813</v>
      </c>
      <c r="G13" s="78">
        <f t="shared" si="1"/>
        <v>105813</v>
      </c>
      <c r="H13" s="202">
        <f>H15</f>
        <v>9000</v>
      </c>
      <c r="I13" s="203">
        <f>I15</f>
        <v>6068</v>
      </c>
      <c r="J13" s="213">
        <f>J15</f>
        <v>6068</v>
      </c>
    </row>
    <row r="14" spans="1:10" ht="15.75" thickBot="1">
      <c r="A14" s="73"/>
      <c r="B14" s="74"/>
      <c r="C14" s="83" t="s">
        <v>81</v>
      </c>
      <c r="D14" s="84" t="s">
        <v>82</v>
      </c>
      <c r="E14" s="85">
        <f t="shared" si="1"/>
        <v>2000000</v>
      </c>
      <c r="F14" s="86">
        <f t="shared" si="1"/>
        <v>1600698</v>
      </c>
      <c r="G14" s="86">
        <f t="shared" si="1"/>
        <v>1600698</v>
      </c>
      <c r="H14" s="205">
        <f>H18</f>
        <v>1803000</v>
      </c>
      <c r="I14" s="206">
        <f>I16</f>
        <v>1708547</v>
      </c>
      <c r="J14" s="214">
        <f>J16</f>
        <v>1708547</v>
      </c>
    </row>
    <row r="15" spans="1:10" ht="15.75" thickBot="1">
      <c r="A15" s="91"/>
      <c r="B15" s="92"/>
      <c r="C15" s="93" t="s">
        <v>83</v>
      </c>
      <c r="D15" s="94" t="s">
        <v>80</v>
      </c>
      <c r="E15" s="95">
        <v>0</v>
      </c>
      <c r="F15" s="96">
        <v>0</v>
      </c>
      <c r="G15" s="97">
        <v>0</v>
      </c>
      <c r="H15" s="95">
        <v>9000</v>
      </c>
      <c r="I15" s="96">
        <v>6068</v>
      </c>
      <c r="J15" s="215">
        <v>6068</v>
      </c>
    </row>
    <row r="16" spans="1:10" ht="15">
      <c r="A16" s="99"/>
      <c r="B16" s="100"/>
      <c r="C16" s="101" t="s">
        <v>84</v>
      </c>
      <c r="D16" s="102" t="s">
        <v>78</v>
      </c>
      <c r="E16" s="103">
        <f>E17+E18</f>
        <v>2130000</v>
      </c>
      <c r="F16" s="104">
        <f>F17+F18</f>
        <v>1706511</v>
      </c>
      <c r="G16" s="105">
        <f>G17+G18</f>
        <v>1706511</v>
      </c>
      <c r="H16" s="103">
        <f>H17+H18</f>
        <v>1803000</v>
      </c>
      <c r="I16" s="104">
        <f>I18</f>
        <v>1708547</v>
      </c>
      <c r="J16" s="216">
        <f>J18</f>
        <v>1708547</v>
      </c>
    </row>
    <row r="17" spans="1:10" ht="15">
      <c r="A17" s="99"/>
      <c r="B17" s="107"/>
      <c r="C17" s="108" t="s">
        <v>79</v>
      </c>
      <c r="D17" s="109" t="s">
        <v>80</v>
      </c>
      <c r="E17" s="110">
        <v>130000</v>
      </c>
      <c r="F17" s="111">
        <v>105813</v>
      </c>
      <c r="G17" s="112">
        <v>105813</v>
      </c>
      <c r="H17" s="110">
        <v>0</v>
      </c>
      <c r="I17" s="111">
        <v>0</v>
      </c>
      <c r="J17" s="113">
        <v>0</v>
      </c>
    </row>
    <row r="18" spans="1:10" ht="15.75" thickBot="1">
      <c r="A18" s="114"/>
      <c r="B18" s="115"/>
      <c r="C18" s="116" t="s">
        <v>81</v>
      </c>
      <c r="D18" s="117" t="s">
        <v>82</v>
      </c>
      <c r="E18" s="118">
        <v>2000000</v>
      </c>
      <c r="F18" s="119">
        <v>1600698</v>
      </c>
      <c r="G18" s="120">
        <v>1600698</v>
      </c>
      <c r="H18" s="118">
        <v>1803000</v>
      </c>
      <c r="I18" s="119">
        <v>1708547</v>
      </c>
      <c r="J18" s="121">
        <v>1708547</v>
      </c>
    </row>
    <row r="19" spans="1:10" ht="15.75" thickBot="1">
      <c r="A19" s="122"/>
      <c r="B19" s="123" t="s">
        <v>85</v>
      </c>
      <c r="C19" s="124" t="s">
        <v>77</v>
      </c>
      <c r="D19" s="124" t="s">
        <v>78</v>
      </c>
      <c r="E19" s="70">
        <v>0</v>
      </c>
      <c r="F19" s="70">
        <v>0</v>
      </c>
      <c r="G19" s="70">
        <v>0</v>
      </c>
      <c r="H19" s="70">
        <f>SUM(H20:H23)</f>
        <v>260000</v>
      </c>
      <c r="I19" s="70">
        <f>SUM(I20:I23)</f>
        <v>209926</v>
      </c>
      <c r="J19" s="212">
        <f>SUM(J20:J23)</f>
        <v>209926</v>
      </c>
    </row>
    <row r="20" spans="1:10" ht="15.75" thickBot="1">
      <c r="A20" s="125"/>
      <c r="B20" s="126"/>
      <c r="C20" s="127" t="s">
        <v>86</v>
      </c>
      <c r="D20" s="127" t="s">
        <v>78</v>
      </c>
      <c r="E20" s="128">
        <v>0</v>
      </c>
      <c r="F20" s="128">
        <v>0</v>
      </c>
      <c r="G20" s="128">
        <v>0</v>
      </c>
      <c r="H20" s="128">
        <v>238468</v>
      </c>
      <c r="I20" s="128">
        <v>189179</v>
      </c>
      <c r="J20" s="217">
        <v>189179</v>
      </c>
    </row>
    <row r="21" spans="1:10" ht="15.75" thickBot="1">
      <c r="A21" s="130"/>
      <c r="B21" s="131"/>
      <c r="C21" s="132" t="s">
        <v>87</v>
      </c>
      <c r="D21" s="132" t="s">
        <v>78</v>
      </c>
      <c r="E21" s="133">
        <v>0</v>
      </c>
      <c r="F21" s="133">
        <v>0</v>
      </c>
      <c r="G21" s="133">
        <v>0</v>
      </c>
      <c r="H21" s="133">
        <v>5597</v>
      </c>
      <c r="I21" s="133">
        <v>5597</v>
      </c>
      <c r="J21" s="218">
        <v>5597</v>
      </c>
    </row>
    <row r="22" spans="1:10" ht="15.75" thickBot="1">
      <c r="A22" s="135"/>
      <c r="B22" s="136"/>
      <c r="C22" s="137" t="s">
        <v>88</v>
      </c>
      <c r="D22" s="137" t="s">
        <v>78</v>
      </c>
      <c r="E22" s="138">
        <v>0</v>
      </c>
      <c r="F22" s="138">
        <v>0</v>
      </c>
      <c r="G22" s="138">
        <v>0</v>
      </c>
      <c r="H22" s="138">
        <v>7935</v>
      </c>
      <c r="I22" s="138">
        <v>7935</v>
      </c>
      <c r="J22" s="219">
        <v>7935</v>
      </c>
    </row>
    <row r="23" spans="1:10" ht="15.75" thickBot="1">
      <c r="A23" s="140"/>
      <c r="B23" s="141"/>
      <c r="C23" s="142" t="s">
        <v>89</v>
      </c>
      <c r="D23" s="142" t="s">
        <v>78</v>
      </c>
      <c r="E23" s="143">
        <v>0</v>
      </c>
      <c r="F23" s="143">
        <v>0</v>
      </c>
      <c r="G23" s="143">
        <v>0</v>
      </c>
      <c r="H23" s="143">
        <v>8000</v>
      </c>
      <c r="I23" s="143">
        <v>7215</v>
      </c>
      <c r="J23" s="220">
        <v>7215</v>
      </c>
    </row>
    <row r="24" spans="1:10" ht="15.75" thickBot="1">
      <c r="A24" s="65"/>
      <c r="B24" s="145" t="s">
        <v>90</v>
      </c>
      <c r="C24" s="146" t="s">
        <v>77</v>
      </c>
      <c r="D24" s="124"/>
      <c r="E24" s="70">
        <f>SUM(E25)</f>
        <v>18000</v>
      </c>
      <c r="F24" s="70">
        <f>SUM(F25)</f>
        <v>17943</v>
      </c>
      <c r="G24" s="70">
        <f>SUM(G25)</f>
        <v>17943</v>
      </c>
      <c r="H24" s="70">
        <f>SUM(H25,H28)</f>
        <v>23000</v>
      </c>
      <c r="I24" s="70">
        <f>I28</f>
        <v>11121</v>
      </c>
      <c r="J24" s="212">
        <f>J28</f>
        <v>11121</v>
      </c>
    </row>
    <row r="25" spans="1:10" ht="15">
      <c r="A25" s="99"/>
      <c r="B25" s="33"/>
      <c r="C25" s="148" t="s">
        <v>70</v>
      </c>
      <c r="D25" s="149" t="s">
        <v>91</v>
      </c>
      <c r="E25" s="150">
        <f aca="true" t="shared" si="2" ref="E25:J25">SUM(E26:E27)</f>
        <v>18000</v>
      </c>
      <c r="F25" s="150">
        <f>F26</f>
        <v>17943</v>
      </c>
      <c r="G25" s="150">
        <f>G26</f>
        <v>17943</v>
      </c>
      <c r="H25" s="150">
        <f t="shared" si="2"/>
        <v>0</v>
      </c>
      <c r="I25" s="150">
        <f t="shared" si="2"/>
        <v>0</v>
      </c>
      <c r="J25" s="151">
        <f t="shared" si="2"/>
        <v>0</v>
      </c>
    </row>
    <row r="26" spans="1:10" ht="15">
      <c r="A26" s="99"/>
      <c r="B26" s="152"/>
      <c r="C26" s="153"/>
      <c r="D26" s="154" t="s">
        <v>92</v>
      </c>
      <c r="E26" s="155">
        <v>18000</v>
      </c>
      <c r="F26" s="155">
        <v>17943</v>
      </c>
      <c r="G26" s="155">
        <v>17943</v>
      </c>
      <c r="H26" s="155">
        <v>0</v>
      </c>
      <c r="I26" s="155">
        <v>0</v>
      </c>
      <c r="J26" s="221">
        <v>0</v>
      </c>
    </row>
    <row r="27" spans="1:10" ht="15">
      <c r="A27" s="99"/>
      <c r="B27" s="152"/>
      <c r="C27" s="153"/>
      <c r="D27" s="154" t="s">
        <v>93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222">
        <v>0</v>
      </c>
    </row>
    <row r="28" spans="1:10" ht="15">
      <c r="A28" s="99"/>
      <c r="B28" s="41"/>
      <c r="C28" s="158" t="s">
        <v>86</v>
      </c>
      <c r="D28" s="158" t="s">
        <v>11</v>
      </c>
      <c r="E28" s="159">
        <f aca="true" t="shared" si="3" ref="E28:J28">SUM(E29:E31)</f>
        <v>0</v>
      </c>
      <c r="F28" s="159">
        <f t="shared" si="3"/>
        <v>0</v>
      </c>
      <c r="G28" s="159">
        <f t="shared" si="3"/>
        <v>0</v>
      </c>
      <c r="H28" s="159">
        <f t="shared" si="3"/>
        <v>23000</v>
      </c>
      <c r="I28" s="159">
        <f t="shared" si="3"/>
        <v>11121</v>
      </c>
      <c r="J28" s="223">
        <f t="shared" si="3"/>
        <v>11121</v>
      </c>
    </row>
    <row r="29" spans="1:10" ht="15">
      <c r="A29" s="99"/>
      <c r="B29" s="41"/>
      <c r="C29" s="161"/>
      <c r="D29" s="162" t="s">
        <v>94</v>
      </c>
      <c r="E29" s="163">
        <v>0</v>
      </c>
      <c r="F29" s="163">
        <v>0</v>
      </c>
      <c r="G29" s="163">
        <v>0</v>
      </c>
      <c r="H29" s="163">
        <v>11000</v>
      </c>
      <c r="I29" s="163">
        <v>9911</v>
      </c>
      <c r="J29" s="224">
        <v>9911</v>
      </c>
    </row>
    <row r="30" spans="1:10" ht="15">
      <c r="A30" s="99"/>
      <c r="B30" s="41"/>
      <c r="C30" s="161"/>
      <c r="D30" s="161" t="s">
        <v>95</v>
      </c>
      <c r="E30" s="163">
        <v>0</v>
      </c>
      <c r="F30" s="163">
        <v>0</v>
      </c>
      <c r="G30" s="163">
        <v>0</v>
      </c>
      <c r="H30" s="163">
        <v>2000</v>
      </c>
      <c r="I30" s="163">
        <v>1210</v>
      </c>
      <c r="J30" s="224">
        <v>1210</v>
      </c>
    </row>
    <row r="31" spans="1:10" ht="15.75" thickBot="1">
      <c r="A31" s="99"/>
      <c r="B31" s="165"/>
      <c r="C31" s="166"/>
      <c r="D31" s="166" t="s">
        <v>96</v>
      </c>
      <c r="E31" s="167">
        <v>0</v>
      </c>
      <c r="F31" s="167">
        <v>0</v>
      </c>
      <c r="G31" s="167">
        <v>0</v>
      </c>
      <c r="H31" s="167">
        <v>10000</v>
      </c>
      <c r="I31" s="167">
        <v>0</v>
      </c>
      <c r="J31" s="225">
        <v>0</v>
      </c>
    </row>
    <row r="32" spans="1:10" ht="15.75" thickBot="1">
      <c r="A32" s="241" t="s">
        <v>98</v>
      </c>
      <c r="B32" s="241"/>
      <c r="C32" s="175" t="s">
        <v>84</v>
      </c>
      <c r="D32" s="176"/>
      <c r="E32" s="177">
        <v>0</v>
      </c>
      <c r="F32" s="178">
        <v>0</v>
      </c>
      <c r="G32" s="179">
        <v>0</v>
      </c>
      <c r="H32" s="177">
        <v>127000</v>
      </c>
      <c r="I32" s="178">
        <v>51000</v>
      </c>
      <c r="J32" s="226">
        <v>50658</v>
      </c>
    </row>
    <row r="33" spans="1:10" ht="15.75" thickBot="1">
      <c r="A33" s="241" t="s">
        <v>99</v>
      </c>
      <c r="B33" s="241"/>
      <c r="C33" s="175" t="s">
        <v>84</v>
      </c>
      <c r="D33" s="176"/>
      <c r="E33" s="181">
        <v>0</v>
      </c>
      <c r="F33" s="182">
        <v>0</v>
      </c>
      <c r="G33" s="183">
        <v>0</v>
      </c>
      <c r="H33" s="181">
        <v>183000</v>
      </c>
      <c r="I33" s="182">
        <v>124509</v>
      </c>
      <c r="J33" s="227">
        <v>124509</v>
      </c>
    </row>
    <row r="34" spans="4:10" ht="15.75" thickBot="1">
      <c r="D34" s="185" t="s">
        <v>100</v>
      </c>
      <c r="E34" s="186">
        <f>SUM(E6:E11,E15,E25)</f>
        <v>437000</v>
      </c>
      <c r="F34" s="187">
        <f>SUM(F6:F11,F15,F25)</f>
        <v>436943</v>
      </c>
      <c r="G34" s="188">
        <f>SUM(G6:G11,G15,G25)</f>
        <v>436943</v>
      </c>
      <c r="H34" s="189">
        <f>SUM(H6:H7,H9:H11,H15,H25)</f>
        <v>2073000</v>
      </c>
      <c r="I34" s="190">
        <f>I6+I7+I9+I10+I11+I15</f>
        <v>1511482</v>
      </c>
      <c r="J34" s="191">
        <f>J6+J7+J8+J8+J9+J10+J11+J15</f>
        <v>1511482</v>
      </c>
    </row>
    <row r="35" spans="4:10" ht="15.75" thickBot="1">
      <c r="D35" s="192" t="s">
        <v>101</v>
      </c>
      <c r="E35" s="193">
        <f>SUM(E16,E19,E28,E32:E33)</f>
        <v>2130000</v>
      </c>
      <c r="F35" s="194">
        <f>SUM(F16,F19,F28,F32:F33)</f>
        <v>1706511</v>
      </c>
      <c r="G35" s="195">
        <f>SUM(G16,G19,G28,G32:G33)</f>
        <v>1706511</v>
      </c>
      <c r="H35" s="196">
        <f>H16+H19+H24+H32+H33</f>
        <v>2396000</v>
      </c>
      <c r="I35" s="197">
        <f>I16+I19+I24+I32+I33</f>
        <v>2105103</v>
      </c>
      <c r="J35" s="198">
        <f>J16+J19+J24+J32+J33</f>
        <v>2104761</v>
      </c>
    </row>
    <row r="36" spans="4:10" ht="16.5" thickBot="1">
      <c r="D36" s="199" t="s">
        <v>102</v>
      </c>
      <c r="E36" s="200">
        <f aca="true" t="shared" si="4" ref="E36:J36">SUM(E34:E35)</f>
        <v>2567000</v>
      </c>
      <c r="F36" s="200">
        <f t="shared" si="4"/>
        <v>2143454</v>
      </c>
      <c r="G36" s="200">
        <f t="shared" si="4"/>
        <v>2143454</v>
      </c>
      <c r="H36" s="200">
        <f t="shared" si="4"/>
        <v>4469000</v>
      </c>
      <c r="I36" s="200">
        <f t="shared" si="4"/>
        <v>3616585</v>
      </c>
      <c r="J36" s="201">
        <f t="shared" si="4"/>
        <v>3616243</v>
      </c>
    </row>
  </sheetData>
  <sheetProtection selectLockedCells="1" selectUnlockedCells="1"/>
  <mergeCells count="10">
    <mergeCell ref="A32:B32"/>
    <mergeCell ref="A33:B33"/>
    <mergeCell ref="I1:J1"/>
    <mergeCell ref="E3:J3"/>
    <mergeCell ref="A4:A5"/>
    <mergeCell ref="B4:B5"/>
    <mergeCell ref="C4:C5"/>
    <mergeCell ref="D4:D5"/>
    <mergeCell ref="E4:G4"/>
    <mergeCell ref="H4:J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zoomScale="120" zoomScaleNormal="120" zoomScalePageLayoutView="0" workbookViewId="0" topLeftCell="A10">
      <selection activeCell="H37" sqref="H37"/>
    </sheetView>
  </sheetViews>
  <sheetFormatPr defaultColWidth="8.7109375" defaultRowHeight="12.75"/>
  <cols>
    <col min="1" max="1" width="4.7109375" style="25" customWidth="1"/>
    <col min="2" max="2" width="30.421875" style="25" customWidth="1"/>
    <col min="3" max="3" width="27.7109375" style="25" customWidth="1"/>
    <col min="4" max="4" width="24.421875" style="25" customWidth="1"/>
    <col min="5" max="5" width="11.57421875" style="25" customWidth="1"/>
    <col min="6" max="6" width="12.7109375" style="25" bestFit="1" customWidth="1"/>
    <col min="7" max="7" width="13.00390625" style="25" customWidth="1"/>
    <col min="8" max="8" width="11.57421875" style="25" customWidth="1"/>
    <col min="9" max="9" width="11.421875" style="25" customWidth="1"/>
    <col min="10" max="10" width="13.00390625" style="25" customWidth="1"/>
    <col min="11" max="16384" width="8.7109375" style="25" customWidth="1"/>
  </cols>
  <sheetData>
    <row r="1" spans="4:10" ht="18">
      <c r="D1" s="26" t="s">
        <v>58</v>
      </c>
      <c r="E1" s="27"/>
      <c r="H1" s="27"/>
      <c r="I1" s="242" t="s">
        <v>112</v>
      </c>
      <c r="J1" s="242"/>
    </row>
    <row r="2" spans="4:8" ht="15.75" thickBot="1">
      <c r="D2" s="28"/>
      <c r="E2" s="27"/>
      <c r="H2" s="27"/>
    </row>
    <row r="3" spans="4:10" ht="15.75" thickBot="1">
      <c r="D3" s="28"/>
      <c r="E3" s="243">
        <v>2018</v>
      </c>
      <c r="F3" s="243"/>
      <c r="G3" s="243"/>
      <c r="H3" s="243"/>
      <c r="I3" s="243"/>
      <c r="J3" s="243"/>
    </row>
    <row r="4" spans="1:10" ht="15.75" thickBot="1">
      <c r="A4" s="244" t="s">
        <v>60</v>
      </c>
      <c r="B4" s="245" t="s">
        <v>61</v>
      </c>
      <c r="C4" s="246" t="s">
        <v>62</v>
      </c>
      <c r="D4" s="247" t="s">
        <v>63</v>
      </c>
      <c r="E4" s="248" t="s">
        <v>64</v>
      </c>
      <c r="F4" s="248"/>
      <c r="G4" s="248"/>
      <c r="H4" s="249" t="s">
        <v>65</v>
      </c>
      <c r="I4" s="249"/>
      <c r="J4" s="249"/>
    </row>
    <row r="5" spans="1:10" ht="15.75" thickBot="1">
      <c r="A5" s="244"/>
      <c r="B5" s="245"/>
      <c r="C5" s="246"/>
      <c r="D5" s="247"/>
      <c r="E5" s="29" t="s">
        <v>66</v>
      </c>
      <c r="F5" s="30" t="s">
        <v>67</v>
      </c>
      <c r="G5" s="31" t="s">
        <v>68</v>
      </c>
      <c r="H5" s="29" t="s">
        <v>66</v>
      </c>
      <c r="I5" s="30" t="s">
        <v>67</v>
      </c>
      <c r="J5" s="32" t="s">
        <v>68</v>
      </c>
    </row>
    <row r="6" spans="1:10" ht="15">
      <c r="A6" s="33">
        <v>1</v>
      </c>
      <c r="B6" s="34" t="s">
        <v>69</v>
      </c>
      <c r="C6" s="35" t="s">
        <v>70</v>
      </c>
      <c r="D6" s="36"/>
      <c r="E6" s="37">
        <v>419000</v>
      </c>
      <c r="F6" s="38">
        <v>419000</v>
      </c>
      <c r="G6" s="39">
        <v>419000</v>
      </c>
      <c r="H6" s="37">
        <v>1981000</v>
      </c>
      <c r="I6" s="38">
        <v>1558265</v>
      </c>
      <c r="J6" s="208">
        <v>1558265</v>
      </c>
    </row>
    <row r="7" spans="1:10" ht="15">
      <c r="A7" s="41">
        <v>2</v>
      </c>
      <c r="B7" s="42" t="s">
        <v>71</v>
      </c>
      <c r="C7" s="43" t="s">
        <v>70</v>
      </c>
      <c r="D7" s="44"/>
      <c r="E7" s="45">
        <v>0</v>
      </c>
      <c r="F7" s="46">
        <v>0</v>
      </c>
      <c r="G7" s="47">
        <v>0</v>
      </c>
      <c r="H7" s="45">
        <v>51000</v>
      </c>
      <c r="I7" s="46">
        <v>44156</v>
      </c>
      <c r="J7" s="209">
        <v>44156</v>
      </c>
    </row>
    <row r="8" spans="1:10" s="57" customFormat="1" ht="15">
      <c r="A8" s="49">
        <v>3</v>
      </c>
      <c r="B8" s="50" t="s">
        <v>72</v>
      </c>
      <c r="C8" s="51"/>
      <c r="D8" s="52"/>
      <c r="E8" s="53">
        <v>0</v>
      </c>
      <c r="F8" s="54">
        <v>0</v>
      </c>
      <c r="G8" s="55">
        <v>0</v>
      </c>
      <c r="H8" s="53">
        <v>0</v>
      </c>
      <c r="I8" s="54">
        <v>0</v>
      </c>
      <c r="J8" s="210">
        <v>0</v>
      </c>
    </row>
    <row r="9" spans="1:10" ht="15">
      <c r="A9" s="41">
        <v>4</v>
      </c>
      <c r="B9" s="42" t="s">
        <v>73</v>
      </c>
      <c r="C9" s="43" t="s">
        <v>70</v>
      </c>
      <c r="D9" s="44"/>
      <c r="E9" s="45">
        <v>0</v>
      </c>
      <c r="F9" s="46"/>
      <c r="G9" s="47"/>
      <c r="H9" s="45">
        <v>22000</v>
      </c>
      <c r="I9" s="46">
        <v>18933</v>
      </c>
      <c r="J9" s="209">
        <v>18933</v>
      </c>
    </row>
    <row r="10" spans="1:10" ht="26.25">
      <c r="A10" s="41">
        <v>5</v>
      </c>
      <c r="B10" s="42" t="s">
        <v>74</v>
      </c>
      <c r="C10" s="43" t="s">
        <v>70</v>
      </c>
      <c r="D10" s="44"/>
      <c r="E10" s="45">
        <v>0</v>
      </c>
      <c r="F10" s="46">
        <v>0</v>
      </c>
      <c r="G10" s="47">
        <v>0</v>
      </c>
      <c r="H10" s="45">
        <v>7000</v>
      </c>
      <c r="I10" s="46">
        <v>6131</v>
      </c>
      <c r="J10" s="209">
        <v>6131</v>
      </c>
    </row>
    <row r="11" spans="1:10" ht="27" thickBot="1">
      <c r="A11" s="58">
        <v>6</v>
      </c>
      <c r="B11" s="42" t="s">
        <v>75</v>
      </c>
      <c r="C11" s="59" t="s">
        <v>70</v>
      </c>
      <c r="D11" s="60"/>
      <c r="E11" s="61">
        <v>0</v>
      </c>
      <c r="F11" s="62"/>
      <c r="G11" s="63"/>
      <c r="H11" s="61">
        <v>3000</v>
      </c>
      <c r="I11" s="62">
        <v>2829</v>
      </c>
      <c r="J11" s="211">
        <v>2829</v>
      </c>
    </row>
    <row r="12" spans="1:10" ht="15.75" thickBot="1">
      <c r="A12" s="65"/>
      <c r="B12" s="66" t="s">
        <v>76</v>
      </c>
      <c r="C12" s="67" t="s">
        <v>77</v>
      </c>
      <c r="D12" s="68" t="s">
        <v>78</v>
      </c>
      <c r="E12" s="69">
        <f>E13+E14</f>
        <v>2130000</v>
      </c>
      <c r="F12" s="70">
        <f>SUM(F13:F14)</f>
        <v>2116564</v>
      </c>
      <c r="G12" s="71">
        <f>SUM(G13:G14)</f>
        <v>2116564</v>
      </c>
      <c r="H12" s="69">
        <f>H13+H14</f>
        <v>1812000</v>
      </c>
      <c r="I12" s="70">
        <f>SUM(I13:I14)</f>
        <v>1809068</v>
      </c>
      <c r="J12" s="212">
        <f>SUM(J13:J14)</f>
        <v>1809068</v>
      </c>
    </row>
    <row r="13" spans="1:10" ht="15">
      <c r="A13" s="73"/>
      <c r="B13" s="74"/>
      <c r="C13" s="75" t="s">
        <v>79</v>
      </c>
      <c r="D13" s="76" t="s">
        <v>80</v>
      </c>
      <c r="E13" s="77">
        <f aca="true" t="shared" si="0" ref="E13:G14">E17</f>
        <v>130000</v>
      </c>
      <c r="F13" s="78">
        <f t="shared" si="0"/>
        <v>116564</v>
      </c>
      <c r="G13" s="78">
        <f t="shared" si="0"/>
        <v>116564</v>
      </c>
      <c r="H13" s="202">
        <f>H15</f>
        <v>9000</v>
      </c>
      <c r="I13" s="203">
        <f>I15</f>
        <v>6068</v>
      </c>
      <c r="J13" s="213">
        <f>J15</f>
        <v>6068</v>
      </c>
    </row>
    <row r="14" spans="1:10" ht="15.75" thickBot="1">
      <c r="A14" s="73"/>
      <c r="B14" s="74"/>
      <c r="C14" s="83" t="s">
        <v>81</v>
      </c>
      <c r="D14" s="84" t="s">
        <v>82</v>
      </c>
      <c r="E14" s="85">
        <f t="shared" si="0"/>
        <v>2000000</v>
      </c>
      <c r="F14" s="86">
        <f t="shared" si="0"/>
        <v>2000000</v>
      </c>
      <c r="G14" s="86">
        <f t="shared" si="0"/>
        <v>2000000</v>
      </c>
      <c r="H14" s="205">
        <f>H18</f>
        <v>1803000</v>
      </c>
      <c r="I14" s="206">
        <f>I18</f>
        <v>1803000</v>
      </c>
      <c r="J14" s="214">
        <f>J16</f>
        <v>1803000</v>
      </c>
    </row>
    <row r="15" spans="1:10" ht="15.75" thickBot="1">
      <c r="A15" s="91"/>
      <c r="B15" s="92"/>
      <c r="C15" s="93" t="s">
        <v>83</v>
      </c>
      <c r="D15" s="94" t="s">
        <v>80</v>
      </c>
      <c r="E15" s="95">
        <v>0</v>
      </c>
      <c r="F15" s="96">
        <v>0</v>
      </c>
      <c r="G15" s="97">
        <v>0</v>
      </c>
      <c r="H15" s="95">
        <v>9000</v>
      </c>
      <c r="I15" s="96">
        <v>6068</v>
      </c>
      <c r="J15" s="215">
        <v>6068</v>
      </c>
    </row>
    <row r="16" spans="1:10" ht="15">
      <c r="A16" s="99"/>
      <c r="B16" s="100"/>
      <c r="C16" s="101" t="s">
        <v>84</v>
      </c>
      <c r="D16" s="102" t="s">
        <v>78</v>
      </c>
      <c r="E16" s="103">
        <f>E17+E18</f>
        <v>2130000</v>
      </c>
      <c r="F16" s="104">
        <f>SUM(F17:F18)</f>
        <v>2116564</v>
      </c>
      <c r="G16" s="105">
        <f>SUM(G17:G18)</f>
        <v>2116564</v>
      </c>
      <c r="H16" s="103">
        <f>H17+H18</f>
        <v>1803000</v>
      </c>
      <c r="I16" s="104">
        <f>SUM(I17:I18)</f>
        <v>1803000</v>
      </c>
      <c r="J16" s="216">
        <f>SUM(J18)</f>
        <v>1803000</v>
      </c>
    </row>
    <row r="17" spans="1:10" ht="15">
      <c r="A17" s="99"/>
      <c r="B17" s="107"/>
      <c r="C17" s="108" t="s">
        <v>79</v>
      </c>
      <c r="D17" s="109" t="s">
        <v>80</v>
      </c>
      <c r="E17" s="110">
        <v>130000</v>
      </c>
      <c r="F17" s="111">
        <v>116564</v>
      </c>
      <c r="G17" s="112">
        <v>116564</v>
      </c>
      <c r="H17" s="110">
        <v>0</v>
      </c>
      <c r="I17" s="111">
        <v>0</v>
      </c>
      <c r="J17" s="113">
        <v>0</v>
      </c>
    </row>
    <row r="18" spans="1:10" ht="15.75" thickBot="1">
      <c r="A18" s="114"/>
      <c r="B18" s="115"/>
      <c r="C18" s="116" t="s">
        <v>81</v>
      </c>
      <c r="D18" s="117" t="s">
        <v>82</v>
      </c>
      <c r="E18" s="118">
        <v>2000000</v>
      </c>
      <c r="F18" s="119">
        <v>2000000</v>
      </c>
      <c r="G18" s="120">
        <v>2000000</v>
      </c>
      <c r="H18" s="118">
        <v>1803000</v>
      </c>
      <c r="I18" s="119">
        <v>1803000</v>
      </c>
      <c r="J18" s="121">
        <v>1803000</v>
      </c>
    </row>
    <row r="19" spans="1:10" ht="15.75" thickBot="1">
      <c r="A19" s="122"/>
      <c r="B19" s="123" t="s">
        <v>85</v>
      </c>
      <c r="C19" s="124" t="s">
        <v>77</v>
      </c>
      <c r="D19" s="124" t="s">
        <v>78</v>
      </c>
      <c r="E19" s="70">
        <v>0</v>
      </c>
      <c r="F19" s="70">
        <v>0</v>
      </c>
      <c r="G19" s="70">
        <v>0</v>
      </c>
      <c r="H19" s="70">
        <f>SUM(H20:H23)</f>
        <v>295000</v>
      </c>
      <c r="I19" s="70">
        <f>SUM(I20:I23)</f>
        <v>226679</v>
      </c>
      <c r="J19" s="212">
        <f>SUM(J20:J23)</f>
        <v>226679</v>
      </c>
    </row>
    <row r="20" spans="1:10" ht="15.75" thickBot="1">
      <c r="A20" s="125"/>
      <c r="B20" s="126"/>
      <c r="C20" s="127" t="s">
        <v>86</v>
      </c>
      <c r="D20" s="127" t="s">
        <v>78</v>
      </c>
      <c r="E20" s="128">
        <v>0</v>
      </c>
      <c r="F20" s="128">
        <v>0</v>
      </c>
      <c r="G20" s="128">
        <v>0</v>
      </c>
      <c r="H20" s="128">
        <v>273468</v>
      </c>
      <c r="I20" s="128">
        <v>205932</v>
      </c>
      <c r="J20" s="217">
        <v>205932</v>
      </c>
    </row>
    <row r="21" spans="1:10" ht="15.75" thickBot="1">
      <c r="A21" s="130"/>
      <c r="B21" s="131"/>
      <c r="C21" s="132" t="s">
        <v>87</v>
      </c>
      <c r="D21" s="132" t="s">
        <v>78</v>
      </c>
      <c r="E21" s="133">
        <v>0</v>
      </c>
      <c r="F21" s="133">
        <v>0</v>
      </c>
      <c r="G21" s="133">
        <v>0</v>
      </c>
      <c r="H21" s="133">
        <v>5597</v>
      </c>
      <c r="I21" s="133">
        <v>5597</v>
      </c>
      <c r="J21" s="218">
        <v>5597</v>
      </c>
    </row>
    <row r="22" spans="1:10" ht="15.75" thickBot="1">
      <c r="A22" s="135"/>
      <c r="B22" s="136"/>
      <c r="C22" s="137" t="s">
        <v>88</v>
      </c>
      <c r="D22" s="137" t="s">
        <v>78</v>
      </c>
      <c r="E22" s="138">
        <v>0</v>
      </c>
      <c r="F22" s="138">
        <v>0</v>
      </c>
      <c r="G22" s="138">
        <v>0</v>
      </c>
      <c r="H22" s="138">
        <v>7935</v>
      </c>
      <c r="I22" s="138">
        <v>7935</v>
      </c>
      <c r="J22" s="219">
        <v>7935</v>
      </c>
    </row>
    <row r="23" spans="1:10" ht="15.75" thickBot="1">
      <c r="A23" s="140"/>
      <c r="B23" s="141"/>
      <c r="C23" s="142" t="s">
        <v>89</v>
      </c>
      <c r="D23" s="142" t="s">
        <v>78</v>
      </c>
      <c r="E23" s="143">
        <v>0</v>
      </c>
      <c r="F23" s="143">
        <v>0</v>
      </c>
      <c r="G23" s="143">
        <v>0</v>
      </c>
      <c r="H23" s="143">
        <v>8000</v>
      </c>
      <c r="I23" s="143">
        <v>7215</v>
      </c>
      <c r="J23" s="220">
        <v>7215</v>
      </c>
    </row>
    <row r="24" spans="1:10" ht="15.75" thickBot="1">
      <c r="A24" s="65"/>
      <c r="B24" s="145" t="s">
        <v>90</v>
      </c>
      <c r="C24" s="146" t="s">
        <v>77</v>
      </c>
      <c r="D24" s="124"/>
      <c r="E24" s="70">
        <f>SUM(E25)</f>
        <v>18000</v>
      </c>
      <c r="F24" s="70">
        <f>SUM(F25)</f>
        <v>17943</v>
      </c>
      <c r="G24" s="70">
        <f>SUM(G25)</f>
        <v>17943</v>
      </c>
      <c r="H24" s="70">
        <f>SUM(H25,H28)</f>
        <v>23000</v>
      </c>
      <c r="I24" s="70">
        <f>I28</f>
        <v>21284</v>
      </c>
      <c r="J24" s="212">
        <f>J28</f>
        <v>21284</v>
      </c>
    </row>
    <row r="25" spans="1:10" ht="15">
      <c r="A25" s="99"/>
      <c r="B25" s="33"/>
      <c r="C25" s="148" t="s">
        <v>70</v>
      </c>
      <c r="D25" s="149" t="s">
        <v>91</v>
      </c>
      <c r="E25" s="150">
        <f aca="true" t="shared" si="1" ref="E25:J25">SUM(E26:E27)</f>
        <v>18000</v>
      </c>
      <c r="F25" s="150">
        <f>F26</f>
        <v>17943</v>
      </c>
      <c r="G25" s="150">
        <f>G26</f>
        <v>17943</v>
      </c>
      <c r="H25" s="150">
        <f t="shared" si="1"/>
        <v>0</v>
      </c>
      <c r="I25" s="150">
        <f t="shared" si="1"/>
        <v>0</v>
      </c>
      <c r="J25" s="151">
        <f t="shared" si="1"/>
        <v>0</v>
      </c>
    </row>
    <row r="26" spans="1:10" ht="15">
      <c r="A26" s="99"/>
      <c r="B26" s="152"/>
      <c r="C26" s="153"/>
      <c r="D26" s="154" t="s">
        <v>92</v>
      </c>
      <c r="E26" s="155">
        <v>18000</v>
      </c>
      <c r="F26" s="155">
        <v>17943</v>
      </c>
      <c r="G26" s="155">
        <v>17943</v>
      </c>
      <c r="H26" s="155">
        <v>0</v>
      </c>
      <c r="I26" s="155">
        <v>0</v>
      </c>
      <c r="J26" s="221">
        <v>0</v>
      </c>
    </row>
    <row r="27" spans="1:10" ht="15">
      <c r="A27" s="99"/>
      <c r="B27" s="152"/>
      <c r="C27" s="153"/>
      <c r="D27" s="154" t="s">
        <v>93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222">
        <v>0</v>
      </c>
    </row>
    <row r="28" spans="1:10" ht="15">
      <c r="A28" s="99"/>
      <c r="B28" s="41"/>
      <c r="C28" s="158" t="s">
        <v>86</v>
      </c>
      <c r="D28" s="158" t="s">
        <v>11</v>
      </c>
      <c r="E28" s="159">
        <f aca="true" t="shared" si="2" ref="E28:J28">SUM(E29:E31)</f>
        <v>0</v>
      </c>
      <c r="F28" s="159">
        <f t="shared" si="2"/>
        <v>0</v>
      </c>
      <c r="G28" s="159">
        <f t="shared" si="2"/>
        <v>0</v>
      </c>
      <c r="H28" s="159">
        <f t="shared" si="2"/>
        <v>23000</v>
      </c>
      <c r="I28" s="159">
        <f t="shared" si="2"/>
        <v>21284</v>
      </c>
      <c r="J28" s="223">
        <f t="shared" si="2"/>
        <v>21284</v>
      </c>
    </row>
    <row r="29" spans="1:10" ht="15">
      <c r="A29" s="99"/>
      <c r="B29" s="41"/>
      <c r="C29" s="161"/>
      <c r="D29" s="162" t="s">
        <v>94</v>
      </c>
      <c r="E29" s="163">
        <v>0</v>
      </c>
      <c r="F29" s="163">
        <v>0</v>
      </c>
      <c r="G29" s="163">
        <v>0</v>
      </c>
      <c r="H29" s="163">
        <v>11000</v>
      </c>
      <c r="I29" s="163">
        <v>9911</v>
      </c>
      <c r="J29" s="224">
        <v>9911</v>
      </c>
    </row>
    <row r="30" spans="1:10" ht="15">
      <c r="A30" s="99"/>
      <c r="B30" s="41"/>
      <c r="C30" s="161"/>
      <c r="D30" s="161" t="s">
        <v>95</v>
      </c>
      <c r="E30" s="163">
        <v>0</v>
      </c>
      <c r="F30" s="163">
        <v>0</v>
      </c>
      <c r="G30" s="163">
        <v>0</v>
      </c>
      <c r="H30" s="163">
        <v>2000</v>
      </c>
      <c r="I30" s="163">
        <v>1474</v>
      </c>
      <c r="J30" s="224">
        <v>1474</v>
      </c>
    </row>
    <row r="31" spans="1:10" ht="15.75" thickBot="1">
      <c r="A31" s="99"/>
      <c r="B31" s="165"/>
      <c r="C31" s="166"/>
      <c r="D31" s="166" t="s">
        <v>96</v>
      </c>
      <c r="E31" s="167">
        <v>0</v>
      </c>
      <c r="F31" s="167">
        <v>0</v>
      </c>
      <c r="G31" s="167">
        <v>0</v>
      </c>
      <c r="H31" s="167">
        <v>10000</v>
      </c>
      <c r="I31" s="167">
        <v>9899</v>
      </c>
      <c r="J31" s="225">
        <v>9899</v>
      </c>
    </row>
    <row r="32" spans="1:10" ht="15.75" thickBot="1">
      <c r="A32" s="241" t="s">
        <v>98</v>
      </c>
      <c r="B32" s="241"/>
      <c r="C32" s="175" t="s">
        <v>84</v>
      </c>
      <c r="D32" s="176"/>
      <c r="E32" s="177">
        <v>0</v>
      </c>
      <c r="F32" s="178">
        <v>0</v>
      </c>
      <c r="G32" s="179">
        <v>0</v>
      </c>
      <c r="H32" s="177">
        <v>127000</v>
      </c>
      <c r="I32" s="178">
        <v>72000</v>
      </c>
      <c r="J32" s="226">
        <v>72000</v>
      </c>
    </row>
    <row r="33" spans="1:10" ht="15.75" thickBot="1">
      <c r="A33" s="241" t="s">
        <v>99</v>
      </c>
      <c r="B33" s="241"/>
      <c r="C33" s="175" t="s">
        <v>84</v>
      </c>
      <c r="D33" s="176"/>
      <c r="E33" s="181">
        <v>0</v>
      </c>
      <c r="F33" s="182">
        <v>0</v>
      </c>
      <c r="G33" s="183">
        <v>0</v>
      </c>
      <c r="H33" s="181">
        <v>148000</v>
      </c>
      <c r="I33" s="182">
        <v>131362</v>
      </c>
      <c r="J33" s="227">
        <v>131362</v>
      </c>
    </row>
    <row r="34" spans="4:10" ht="15.75" thickBot="1">
      <c r="D34" s="185" t="s">
        <v>100</v>
      </c>
      <c r="E34" s="186">
        <f>SUM(E6:E11,E15,E25)</f>
        <v>437000</v>
      </c>
      <c r="F34" s="187">
        <f>SUM(F6:F11,F15,F25)</f>
        <v>436943</v>
      </c>
      <c r="G34" s="188">
        <f>SUM(G6:G11,G15,G25)</f>
        <v>436943</v>
      </c>
      <c r="H34" s="189">
        <f>SUM(H6:H7,H9:H11,H15,H25)</f>
        <v>2073000</v>
      </c>
      <c r="I34" s="190">
        <f>I6+I7+I9+I10+I11+I15</f>
        <v>1636382</v>
      </c>
      <c r="J34" s="191">
        <f>J6+J7+J8+J8+J9+J10+J11+J15</f>
        <v>1636382</v>
      </c>
    </row>
    <row r="35" spans="4:10" ht="15.75" thickBot="1">
      <c r="D35" s="192" t="s">
        <v>101</v>
      </c>
      <c r="E35" s="193">
        <f>SUM(E16,E19,E28,E32:E33)</f>
        <v>2130000</v>
      </c>
      <c r="F35" s="194">
        <f>SUM(F16,F19,F28,F32:F33)</f>
        <v>2116564</v>
      </c>
      <c r="G35" s="195">
        <f>SUM(G16,G19,G28,G32:G33)</f>
        <v>2116564</v>
      </c>
      <c r="H35" s="196">
        <f>H16+H19+H24+H32+H33</f>
        <v>2396000</v>
      </c>
      <c r="I35" s="197">
        <f>I16+I19+I24+I32+I33</f>
        <v>2254325</v>
      </c>
      <c r="J35" s="198">
        <f>J16+J19+J24+J32+J33</f>
        <v>2254325</v>
      </c>
    </row>
    <row r="36" spans="4:10" ht="16.5" thickBot="1">
      <c r="D36" s="199" t="s">
        <v>102</v>
      </c>
      <c r="E36" s="200">
        <f>SUM(E34:E35)</f>
        <v>2567000</v>
      </c>
      <c r="F36" s="200">
        <f>SUM(F34:F35)</f>
        <v>2553507</v>
      </c>
      <c r="G36" s="200">
        <f>SUM(G34:G35)</f>
        <v>2553507</v>
      </c>
      <c r="H36" s="200">
        <f>SUM(H34:H35)</f>
        <v>4469000</v>
      </c>
      <c r="I36" s="200">
        <f>SUM(I34:I35)</f>
        <v>3890707</v>
      </c>
      <c r="J36" s="201">
        <f>SUM(J34:J35)</f>
        <v>3890707</v>
      </c>
    </row>
  </sheetData>
  <sheetProtection selectLockedCells="1" selectUnlockedCells="1"/>
  <mergeCells count="10">
    <mergeCell ref="A32:B32"/>
    <mergeCell ref="A33:B33"/>
    <mergeCell ref="I1:J1"/>
    <mergeCell ref="E3:J3"/>
    <mergeCell ref="A4:A5"/>
    <mergeCell ref="B4:B5"/>
    <mergeCell ref="C4:C5"/>
    <mergeCell ref="D4:D5"/>
    <mergeCell ref="E4:G4"/>
    <mergeCell ref="H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120" zoomScaleNormal="120" zoomScalePageLayoutView="0" workbookViewId="0" topLeftCell="A13">
      <selection activeCell="M4" sqref="M4"/>
    </sheetView>
  </sheetViews>
  <sheetFormatPr defaultColWidth="8.7109375" defaultRowHeight="12.75"/>
  <cols>
    <col min="1" max="1" width="4.7109375" style="25" customWidth="1"/>
    <col min="2" max="2" width="27.28125" style="25" customWidth="1"/>
    <col min="3" max="3" width="27.28125" style="25" bestFit="1" customWidth="1"/>
    <col min="4" max="4" width="13.00390625" style="25" customWidth="1"/>
    <col min="5" max="5" width="11.57421875" style="25" customWidth="1"/>
    <col min="6" max="7" width="11.8515625" style="25" customWidth="1"/>
    <col min="8" max="8" width="11.57421875" style="25" customWidth="1"/>
    <col min="9" max="10" width="11.421875" style="25" customWidth="1"/>
    <col min="11" max="16384" width="8.7109375" style="25" customWidth="1"/>
  </cols>
  <sheetData>
    <row r="1" spans="4:10" ht="18">
      <c r="D1" s="26" t="s">
        <v>58</v>
      </c>
      <c r="E1" s="27"/>
      <c r="H1" s="27"/>
      <c r="I1" s="242" t="s">
        <v>113</v>
      </c>
      <c r="J1" s="242"/>
    </row>
    <row r="2" spans="4:8" ht="15.75" thickBot="1">
      <c r="D2" s="28"/>
      <c r="E2" s="27"/>
      <c r="H2" s="27"/>
    </row>
    <row r="3" spans="4:10" ht="15.75" thickBot="1">
      <c r="D3" s="28"/>
      <c r="E3" s="243">
        <v>2018</v>
      </c>
      <c r="F3" s="243"/>
      <c r="G3" s="243"/>
      <c r="H3" s="243"/>
      <c r="I3" s="243"/>
      <c r="J3" s="243"/>
    </row>
    <row r="4" spans="1:10" ht="15.75" thickBot="1">
      <c r="A4" s="244" t="s">
        <v>60</v>
      </c>
      <c r="B4" s="245" t="s">
        <v>61</v>
      </c>
      <c r="C4" s="246" t="s">
        <v>62</v>
      </c>
      <c r="D4" s="247" t="s">
        <v>63</v>
      </c>
      <c r="E4" s="248" t="s">
        <v>64</v>
      </c>
      <c r="F4" s="248"/>
      <c r="G4" s="248"/>
      <c r="H4" s="249" t="s">
        <v>65</v>
      </c>
      <c r="I4" s="249"/>
      <c r="J4" s="249"/>
    </row>
    <row r="5" spans="1:10" ht="15.75" thickBot="1">
      <c r="A5" s="244"/>
      <c r="B5" s="245"/>
      <c r="C5" s="246"/>
      <c r="D5" s="247"/>
      <c r="E5" s="29" t="s">
        <v>66</v>
      </c>
      <c r="F5" s="30" t="s">
        <v>67</v>
      </c>
      <c r="G5" s="31" t="s">
        <v>68</v>
      </c>
      <c r="H5" s="29" t="s">
        <v>66</v>
      </c>
      <c r="I5" s="30" t="s">
        <v>67</v>
      </c>
      <c r="J5" s="32" t="s">
        <v>68</v>
      </c>
    </row>
    <row r="6" spans="1:10" ht="15">
      <c r="A6" s="33">
        <v>1</v>
      </c>
      <c r="B6" s="34" t="s">
        <v>69</v>
      </c>
      <c r="C6" s="35" t="s">
        <v>70</v>
      </c>
      <c r="D6" s="36"/>
      <c r="E6" s="37">
        <v>419000</v>
      </c>
      <c r="F6" s="38">
        <v>419000</v>
      </c>
      <c r="G6" s="39">
        <v>419000</v>
      </c>
      <c r="H6" s="37">
        <v>2681000</v>
      </c>
      <c r="I6" s="38">
        <v>2578095</v>
      </c>
      <c r="J6" s="208">
        <v>2578094</v>
      </c>
    </row>
    <row r="7" spans="1:10" ht="15">
      <c r="A7" s="41">
        <v>2</v>
      </c>
      <c r="B7" s="42" t="s">
        <v>71</v>
      </c>
      <c r="C7" s="43" t="s">
        <v>70</v>
      </c>
      <c r="D7" s="44"/>
      <c r="E7" s="45">
        <v>0</v>
      </c>
      <c r="F7" s="46">
        <v>0</v>
      </c>
      <c r="G7" s="47">
        <v>0</v>
      </c>
      <c r="H7" s="45">
        <v>51000</v>
      </c>
      <c r="I7" s="46">
        <v>49126</v>
      </c>
      <c r="J7" s="209">
        <v>49123</v>
      </c>
    </row>
    <row r="8" spans="1:10" s="57" customFormat="1" ht="15">
      <c r="A8" s="49">
        <v>3</v>
      </c>
      <c r="B8" s="50" t="s">
        <v>72</v>
      </c>
      <c r="C8" s="51"/>
      <c r="D8" s="52"/>
      <c r="E8" s="53">
        <v>0</v>
      </c>
      <c r="F8" s="54">
        <v>0</v>
      </c>
      <c r="G8" s="55">
        <v>0</v>
      </c>
      <c r="H8" s="53">
        <v>0</v>
      </c>
      <c r="I8" s="54">
        <v>0</v>
      </c>
      <c r="J8" s="210">
        <v>0</v>
      </c>
    </row>
    <row r="9" spans="1:10" ht="15">
      <c r="A9" s="41">
        <v>4</v>
      </c>
      <c r="B9" s="42" t="s">
        <v>73</v>
      </c>
      <c r="C9" s="43" t="s">
        <v>70</v>
      </c>
      <c r="D9" s="44"/>
      <c r="E9" s="45">
        <v>0</v>
      </c>
      <c r="F9" s="46"/>
      <c r="G9" s="47"/>
      <c r="H9" s="45">
        <v>22000</v>
      </c>
      <c r="I9" s="46">
        <v>21874</v>
      </c>
      <c r="J9" s="209">
        <v>21455</v>
      </c>
    </row>
    <row r="10" spans="1:10" ht="26.25">
      <c r="A10" s="41">
        <v>5</v>
      </c>
      <c r="B10" s="42" t="s">
        <v>74</v>
      </c>
      <c r="C10" s="43" t="s">
        <v>70</v>
      </c>
      <c r="D10" s="44"/>
      <c r="E10" s="45">
        <v>0</v>
      </c>
      <c r="F10" s="46">
        <v>0</v>
      </c>
      <c r="G10" s="47">
        <v>0</v>
      </c>
      <c r="H10" s="45">
        <v>7000</v>
      </c>
      <c r="I10" s="46">
        <v>6997</v>
      </c>
      <c r="J10" s="209">
        <v>6997</v>
      </c>
    </row>
    <row r="11" spans="1:10" ht="27" thickBot="1">
      <c r="A11" s="58">
        <v>6</v>
      </c>
      <c r="B11" s="42" t="s">
        <v>75</v>
      </c>
      <c r="C11" s="59" t="s">
        <v>70</v>
      </c>
      <c r="D11" s="60"/>
      <c r="E11" s="61">
        <v>0</v>
      </c>
      <c r="F11" s="62"/>
      <c r="G11" s="63"/>
      <c r="H11" s="61">
        <v>3000</v>
      </c>
      <c r="I11" s="62">
        <v>2998</v>
      </c>
      <c r="J11" s="211">
        <v>2998</v>
      </c>
    </row>
    <row r="12" spans="1:10" ht="15.75" thickBot="1">
      <c r="A12" s="65"/>
      <c r="B12" s="66" t="s">
        <v>76</v>
      </c>
      <c r="C12" s="67" t="s">
        <v>77</v>
      </c>
      <c r="D12" s="68" t="s">
        <v>78</v>
      </c>
      <c r="E12" s="69">
        <f>E13+E14</f>
        <v>2130000</v>
      </c>
      <c r="F12" s="70">
        <f>SUM(F13:F14)</f>
        <v>2127315</v>
      </c>
      <c r="G12" s="71">
        <f>SUM(G13:G14)</f>
        <v>2127315</v>
      </c>
      <c r="H12" s="69">
        <f>H13+H14</f>
        <v>1812000</v>
      </c>
      <c r="I12" s="70">
        <f>SUM(I13:I14)</f>
        <v>1811865</v>
      </c>
      <c r="J12" s="212">
        <f>SUM(J13:J14)</f>
        <v>1811864</v>
      </c>
    </row>
    <row r="13" spans="1:10" ht="15">
      <c r="A13" s="73"/>
      <c r="B13" s="74"/>
      <c r="C13" s="75" t="s">
        <v>79</v>
      </c>
      <c r="D13" s="76" t="s">
        <v>80</v>
      </c>
      <c r="E13" s="77">
        <f aca="true" t="shared" si="0" ref="E13:G14">E17</f>
        <v>130000</v>
      </c>
      <c r="F13" s="78">
        <f t="shared" si="0"/>
        <v>127315</v>
      </c>
      <c r="G13" s="78">
        <f t="shared" si="0"/>
        <v>127315</v>
      </c>
      <c r="H13" s="202">
        <f>H15</f>
        <v>9000</v>
      </c>
      <c r="I13" s="203">
        <f>I15</f>
        <v>8865</v>
      </c>
      <c r="J13" s="213">
        <f>J15</f>
        <v>8864</v>
      </c>
    </row>
    <row r="14" spans="1:10" ht="15.75" thickBot="1">
      <c r="A14" s="73"/>
      <c r="B14" s="74"/>
      <c r="C14" s="83" t="s">
        <v>81</v>
      </c>
      <c r="D14" s="84" t="s">
        <v>82</v>
      </c>
      <c r="E14" s="85">
        <f t="shared" si="0"/>
        <v>2000000</v>
      </c>
      <c r="F14" s="86">
        <f t="shared" si="0"/>
        <v>2000000</v>
      </c>
      <c r="G14" s="86">
        <f t="shared" si="0"/>
        <v>2000000</v>
      </c>
      <c r="H14" s="205">
        <f>H18</f>
        <v>1803000</v>
      </c>
      <c r="I14" s="206">
        <f>I18</f>
        <v>1803000</v>
      </c>
      <c r="J14" s="214">
        <f>J16</f>
        <v>1803000</v>
      </c>
    </row>
    <row r="15" spans="1:10" ht="15.75" thickBot="1">
      <c r="A15" s="91"/>
      <c r="B15" s="92"/>
      <c r="C15" s="93" t="s">
        <v>83</v>
      </c>
      <c r="D15" s="94" t="s">
        <v>80</v>
      </c>
      <c r="E15" s="95">
        <v>0</v>
      </c>
      <c r="F15" s="96">
        <v>0</v>
      </c>
      <c r="G15" s="97">
        <v>0</v>
      </c>
      <c r="H15" s="95">
        <v>9000</v>
      </c>
      <c r="I15" s="96">
        <v>8865</v>
      </c>
      <c r="J15" s="215">
        <v>8864</v>
      </c>
    </row>
    <row r="16" spans="1:10" ht="15">
      <c r="A16" s="99"/>
      <c r="B16" s="100"/>
      <c r="C16" s="101" t="s">
        <v>84</v>
      </c>
      <c r="D16" s="102" t="s">
        <v>78</v>
      </c>
      <c r="E16" s="103">
        <f>E17+E18</f>
        <v>2130000</v>
      </c>
      <c r="F16" s="104">
        <f>SUM(F17:F18)</f>
        <v>2127315</v>
      </c>
      <c r="G16" s="105">
        <f>SUM(G17:G18)</f>
        <v>2127315</v>
      </c>
      <c r="H16" s="103">
        <f>H17+H18</f>
        <v>1803000</v>
      </c>
      <c r="I16" s="104">
        <f>SUM(I17:I18)</f>
        <v>1803000</v>
      </c>
      <c r="J16" s="216">
        <f>SUM(J18)</f>
        <v>1803000</v>
      </c>
    </row>
    <row r="17" spans="1:10" ht="15">
      <c r="A17" s="99"/>
      <c r="B17" s="107"/>
      <c r="C17" s="108" t="s">
        <v>79</v>
      </c>
      <c r="D17" s="109" t="s">
        <v>80</v>
      </c>
      <c r="E17" s="110">
        <v>130000</v>
      </c>
      <c r="F17" s="111">
        <v>127315</v>
      </c>
      <c r="G17" s="112">
        <v>127315</v>
      </c>
      <c r="H17" s="110">
        <v>0</v>
      </c>
      <c r="I17" s="111">
        <v>0</v>
      </c>
      <c r="J17" s="113">
        <v>0</v>
      </c>
    </row>
    <row r="18" spans="1:10" ht="15.75" thickBot="1">
      <c r="A18" s="114"/>
      <c r="B18" s="115"/>
      <c r="C18" s="116" t="s">
        <v>81</v>
      </c>
      <c r="D18" s="117" t="s">
        <v>82</v>
      </c>
      <c r="E18" s="118">
        <v>2000000</v>
      </c>
      <c r="F18" s="119">
        <v>2000000</v>
      </c>
      <c r="G18" s="120">
        <v>2000000</v>
      </c>
      <c r="H18" s="118">
        <v>1803000</v>
      </c>
      <c r="I18" s="119">
        <v>1803000</v>
      </c>
      <c r="J18" s="121">
        <v>1803000</v>
      </c>
    </row>
    <row r="19" spans="1:10" ht="15.75" thickBot="1">
      <c r="A19" s="122"/>
      <c r="B19" s="123" t="s">
        <v>85</v>
      </c>
      <c r="C19" s="124" t="s">
        <v>77</v>
      </c>
      <c r="D19" s="124" t="s">
        <v>78</v>
      </c>
      <c r="E19" s="70">
        <v>0</v>
      </c>
      <c r="F19" s="70">
        <v>0</v>
      </c>
      <c r="G19" s="70">
        <v>0</v>
      </c>
      <c r="H19" s="70">
        <f>SUM(H20:H23)</f>
        <v>295000</v>
      </c>
      <c r="I19" s="70">
        <f>SUM(I20:I23)</f>
        <v>294995</v>
      </c>
      <c r="J19" s="212">
        <f>SUM(J20:J23)</f>
        <v>294995</v>
      </c>
    </row>
    <row r="20" spans="1:10" ht="15.75" thickBot="1">
      <c r="A20" s="125"/>
      <c r="B20" s="126"/>
      <c r="C20" s="127" t="s">
        <v>86</v>
      </c>
      <c r="D20" s="127" t="s">
        <v>78</v>
      </c>
      <c r="E20" s="128">
        <v>0</v>
      </c>
      <c r="F20" s="128">
        <v>0</v>
      </c>
      <c r="G20" s="128">
        <v>0</v>
      </c>
      <c r="H20" s="128">
        <v>273468</v>
      </c>
      <c r="I20" s="128">
        <v>273467</v>
      </c>
      <c r="J20" s="217">
        <v>273467</v>
      </c>
    </row>
    <row r="21" spans="1:10" ht="15.75" thickBot="1">
      <c r="A21" s="130"/>
      <c r="B21" s="131"/>
      <c r="C21" s="132" t="s">
        <v>87</v>
      </c>
      <c r="D21" s="132" t="s">
        <v>78</v>
      </c>
      <c r="E21" s="133">
        <v>0</v>
      </c>
      <c r="F21" s="133">
        <v>0</v>
      </c>
      <c r="G21" s="133">
        <v>0</v>
      </c>
      <c r="H21" s="133">
        <v>5597</v>
      </c>
      <c r="I21" s="133">
        <v>5597</v>
      </c>
      <c r="J21" s="218">
        <v>5597</v>
      </c>
    </row>
    <row r="22" spans="1:10" ht="15.75" thickBot="1">
      <c r="A22" s="135"/>
      <c r="B22" s="136"/>
      <c r="C22" s="137" t="s">
        <v>88</v>
      </c>
      <c r="D22" s="137" t="s">
        <v>78</v>
      </c>
      <c r="E22" s="138">
        <v>0</v>
      </c>
      <c r="F22" s="138">
        <v>0</v>
      </c>
      <c r="G22" s="138">
        <v>0</v>
      </c>
      <c r="H22" s="138">
        <v>7935</v>
      </c>
      <c r="I22" s="138">
        <v>7935</v>
      </c>
      <c r="J22" s="219">
        <v>7935</v>
      </c>
    </row>
    <row r="23" spans="1:10" ht="15.75" thickBot="1">
      <c r="A23" s="140"/>
      <c r="B23" s="141"/>
      <c r="C23" s="142" t="s">
        <v>89</v>
      </c>
      <c r="D23" s="142" t="s">
        <v>78</v>
      </c>
      <c r="E23" s="143">
        <v>0</v>
      </c>
      <c r="F23" s="143">
        <v>0</v>
      </c>
      <c r="G23" s="143">
        <v>0</v>
      </c>
      <c r="H23" s="143">
        <v>8000</v>
      </c>
      <c r="I23" s="143">
        <v>7996</v>
      </c>
      <c r="J23" s="220">
        <v>7996</v>
      </c>
    </row>
    <row r="24" spans="1:10" ht="15.75" thickBot="1">
      <c r="A24" s="65"/>
      <c r="B24" s="145" t="s">
        <v>90</v>
      </c>
      <c r="C24" s="146" t="s">
        <v>77</v>
      </c>
      <c r="D24" s="124"/>
      <c r="E24" s="70">
        <f>SUM(E25)</f>
        <v>18000</v>
      </c>
      <c r="F24" s="70">
        <f>SUM(F25)</f>
        <v>17943</v>
      </c>
      <c r="G24" s="70">
        <f>SUM(G25)</f>
        <v>17943</v>
      </c>
      <c r="H24" s="70">
        <f>SUM(H25,H28)</f>
        <v>23000</v>
      </c>
      <c r="I24" s="70">
        <f>I28</f>
        <v>22236</v>
      </c>
      <c r="J24" s="212">
        <f>J28</f>
        <v>22236</v>
      </c>
    </row>
    <row r="25" spans="1:10" ht="26.25">
      <c r="A25" s="99"/>
      <c r="B25" s="33"/>
      <c r="C25" s="148" t="s">
        <v>70</v>
      </c>
      <c r="D25" s="149" t="s">
        <v>91</v>
      </c>
      <c r="E25" s="150">
        <f aca="true" t="shared" si="1" ref="E25:J25">SUM(E26:E27)</f>
        <v>18000</v>
      </c>
      <c r="F25" s="150">
        <f>F26</f>
        <v>17943</v>
      </c>
      <c r="G25" s="150">
        <f>G26</f>
        <v>17943</v>
      </c>
      <c r="H25" s="150">
        <f t="shared" si="1"/>
        <v>0</v>
      </c>
      <c r="I25" s="150">
        <f t="shared" si="1"/>
        <v>0</v>
      </c>
      <c r="J25" s="151">
        <f t="shared" si="1"/>
        <v>0</v>
      </c>
    </row>
    <row r="26" spans="1:10" ht="15">
      <c r="A26" s="99"/>
      <c r="B26" s="152"/>
      <c r="C26" s="153"/>
      <c r="D26" s="154" t="s">
        <v>92</v>
      </c>
      <c r="E26" s="155">
        <v>18000</v>
      </c>
      <c r="F26" s="155">
        <v>17943</v>
      </c>
      <c r="G26" s="155">
        <v>17943</v>
      </c>
      <c r="H26" s="155">
        <v>0</v>
      </c>
      <c r="I26" s="155">
        <v>0</v>
      </c>
      <c r="J26" s="221">
        <v>0</v>
      </c>
    </row>
    <row r="27" spans="1:10" ht="26.25">
      <c r="A27" s="99"/>
      <c r="B27" s="152"/>
      <c r="C27" s="153"/>
      <c r="D27" s="154" t="s">
        <v>93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222">
        <v>0</v>
      </c>
    </row>
    <row r="28" spans="1:10" ht="15">
      <c r="A28" s="99"/>
      <c r="B28" s="41"/>
      <c r="C28" s="158" t="s">
        <v>86</v>
      </c>
      <c r="D28" s="158" t="s">
        <v>11</v>
      </c>
      <c r="E28" s="159">
        <f aca="true" t="shared" si="2" ref="E28:J28">SUM(E29:E31)</f>
        <v>0</v>
      </c>
      <c r="F28" s="159">
        <f t="shared" si="2"/>
        <v>0</v>
      </c>
      <c r="G28" s="159">
        <f t="shared" si="2"/>
        <v>0</v>
      </c>
      <c r="H28" s="159">
        <f t="shared" si="2"/>
        <v>23000</v>
      </c>
      <c r="I28" s="159">
        <f t="shared" si="2"/>
        <v>22236</v>
      </c>
      <c r="J28" s="223">
        <f t="shared" si="2"/>
        <v>22236</v>
      </c>
    </row>
    <row r="29" spans="1:10" ht="15">
      <c r="A29" s="99"/>
      <c r="B29" s="41"/>
      <c r="C29" s="161"/>
      <c r="D29" s="228" t="s">
        <v>94</v>
      </c>
      <c r="E29" s="163">
        <v>0</v>
      </c>
      <c r="F29" s="163">
        <v>0</v>
      </c>
      <c r="G29" s="163">
        <v>0</v>
      </c>
      <c r="H29" s="163">
        <v>11000</v>
      </c>
      <c r="I29" s="163">
        <v>10863</v>
      </c>
      <c r="J29" s="224">
        <v>10863</v>
      </c>
    </row>
    <row r="30" spans="1:10" ht="15">
      <c r="A30" s="99"/>
      <c r="B30" s="41"/>
      <c r="C30" s="161"/>
      <c r="D30" s="229" t="s">
        <v>95</v>
      </c>
      <c r="E30" s="163">
        <v>0</v>
      </c>
      <c r="F30" s="163">
        <v>0</v>
      </c>
      <c r="G30" s="163">
        <v>0</v>
      </c>
      <c r="H30" s="163">
        <v>2000</v>
      </c>
      <c r="I30" s="163">
        <v>1474</v>
      </c>
      <c r="J30" s="224">
        <v>1474</v>
      </c>
    </row>
    <row r="31" spans="1:10" ht="15.75" thickBot="1">
      <c r="A31" s="99"/>
      <c r="B31" s="165"/>
      <c r="C31" s="166"/>
      <c r="D31" s="230" t="s">
        <v>96</v>
      </c>
      <c r="E31" s="167">
        <v>0</v>
      </c>
      <c r="F31" s="167">
        <v>0</v>
      </c>
      <c r="G31" s="167">
        <v>0</v>
      </c>
      <c r="H31" s="167">
        <v>10000</v>
      </c>
      <c r="I31" s="167">
        <v>9899</v>
      </c>
      <c r="J31" s="225">
        <v>9899</v>
      </c>
    </row>
    <row r="32" spans="1:10" ht="15.75" thickBot="1">
      <c r="A32" s="241" t="s">
        <v>98</v>
      </c>
      <c r="B32" s="241"/>
      <c r="C32" s="175" t="s">
        <v>84</v>
      </c>
      <c r="D32" s="176"/>
      <c r="E32" s="177">
        <v>0</v>
      </c>
      <c r="F32" s="178">
        <v>0</v>
      </c>
      <c r="G32" s="179">
        <v>0</v>
      </c>
      <c r="H32" s="177">
        <v>127000</v>
      </c>
      <c r="I32" s="178">
        <v>127000</v>
      </c>
      <c r="J32" s="226">
        <v>127000</v>
      </c>
    </row>
    <row r="33" spans="1:10" ht="15.75" thickBot="1">
      <c r="A33" s="241" t="s">
        <v>99</v>
      </c>
      <c r="B33" s="241"/>
      <c r="C33" s="175" t="s">
        <v>84</v>
      </c>
      <c r="D33" s="176"/>
      <c r="E33" s="181">
        <v>0</v>
      </c>
      <c r="F33" s="182">
        <v>0</v>
      </c>
      <c r="G33" s="183">
        <v>0</v>
      </c>
      <c r="H33" s="181">
        <v>148000</v>
      </c>
      <c r="I33" s="182">
        <v>137830</v>
      </c>
      <c r="J33" s="227">
        <v>137830</v>
      </c>
    </row>
    <row r="34" spans="4:10" ht="15.75" thickBot="1">
      <c r="D34" s="185" t="s">
        <v>100</v>
      </c>
      <c r="E34" s="186">
        <f>SUM(E6:E11,E15,E25)</f>
        <v>437000</v>
      </c>
      <c r="F34" s="187">
        <f>SUM(F6:F11,F15,F25)</f>
        <v>436943</v>
      </c>
      <c r="G34" s="188">
        <f>SUM(G6:G11,G15,G25)</f>
        <v>436943</v>
      </c>
      <c r="H34" s="189">
        <f>SUM(H6:H7,H9:H11,H15,H25)</f>
        <v>2773000</v>
      </c>
      <c r="I34" s="190">
        <f>I6+I7+I9+I10+I11+I15</f>
        <v>2667955</v>
      </c>
      <c r="J34" s="191">
        <f>J6+J7+J8+J8+J9+J10+J11+J15</f>
        <v>2667531</v>
      </c>
    </row>
    <row r="35" spans="4:10" ht="15.75" thickBot="1">
      <c r="D35" s="192" t="s">
        <v>101</v>
      </c>
      <c r="E35" s="193">
        <f>SUM(E16,E19,E28,E32:E33)</f>
        <v>2130000</v>
      </c>
      <c r="F35" s="194">
        <f>SUM(F16,F19,F28,F32:F33)</f>
        <v>2127315</v>
      </c>
      <c r="G35" s="195">
        <f>SUM(G16,G19,G28,G32:G33)</f>
        <v>2127315</v>
      </c>
      <c r="H35" s="196">
        <f>H16+H19+H24+H32+H33</f>
        <v>2396000</v>
      </c>
      <c r="I35" s="197">
        <f>I16+I19+I24+I32+I33</f>
        <v>2385061</v>
      </c>
      <c r="J35" s="198">
        <f>J16+J19+J24+J32+J33</f>
        <v>2385061</v>
      </c>
    </row>
    <row r="36" spans="4:10" ht="16.5" thickBot="1">
      <c r="D36" s="199" t="s">
        <v>102</v>
      </c>
      <c r="E36" s="200">
        <f>SUM(E34:E35)</f>
        <v>2567000</v>
      </c>
      <c r="F36" s="200">
        <f>SUM(F34:F35)</f>
        <v>2564258</v>
      </c>
      <c r="G36" s="200">
        <f>SUM(G34:G35)</f>
        <v>2564258</v>
      </c>
      <c r="H36" s="200">
        <f>SUM(H34:H35)</f>
        <v>5169000</v>
      </c>
      <c r="I36" s="200">
        <f>SUM(I34:I35)</f>
        <v>5053016</v>
      </c>
      <c r="J36" s="201">
        <f>SUM(J34:J35)</f>
        <v>5052592</v>
      </c>
    </row>
  </sheetData>
  <sheetProtection selectLockedCells="1" selectUnlockedCells="1"/>
  <mergeCells count="10">
    <mergeCell ref="A32:B32"/>
    <mergeCell ref="A33:B33"/>
    <mergeCell ref="I1:J1"/>
    <mergeCell ref="E3:J3"/>
    <mergeCell ref="A4:A5"/>
    <mergeCell ref="B4:B5"/>
    <mergeCell ref="C4:C5"/>
    <mergeCell ref="D4:D5"/>
    <mergeCell ref="E4:G4"/>
    <mergeCell ref="H4:J4"/>
  </mergeCells>
  <printOptions/>
  <pageMargins left="0.25" right="0.25" top="0.75" bottom="0.75" header="0.3" footer="0.3"/>
  <pageSetup fitToHeight="1" fitToWidth="1" horizontalDpi="300" verticalDpi="3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="120" zoomScaleNormal="120" zoomScalePageLayoutView="0" workbookViewId="0" topLeftCell="A1">
      <selection activeCell="E3" sqref="E3:J3"/>
    </sheetView>
  </sheetViews>
  <sheetFormatPr defaultColWidth="8.7109375" defaultRowHeight="12.75"/>
  <cols>
    <col min="1" max="1" width="4.7109375" style="25" customWidth="1"/>
    <col min="2" max="2" width="30.421875" style="25" customWidth="1"/>
    <col min="3" max="3" width="27.7109375" style="25" customWidth="1"/>
    <col min="4" max="4" width="24.421875" style="25" customWidth="1"/>
    <col min="5" max="5" width="11.57421875" style="25" customWidth="1"/>
    <col min="6" max="6" width="11.421875" style="25" customWidth="1"/>
    <col min="7" max="7" width="13.00390625" style="25" customWidth="1"/>
    <col min="8" max="8" width="11.57421875" style="25" customWidth="1"/>
    <col min="9" max="9" width="11.421875" style="25" customWidth="1"/>
    <col min="10" max="10" width="13.00390625" style="25" customWidth="1"/>
    <col min="11" max="16384" width="8.7109375" style="25" customWidth="1"/>
  </cols>
  <sheetData>
    <row r="1" spans="4:10" ht="18">
      <c r="D1" s="26" t="s">
        <v>58</v>
      </c>
      <c r="E1" s="27"/>
      <c r="H1" s="27"/>
      <c r="I1" s="242" t="s">
        <v>59</v>
      </c>
      <c r="J1" s="242"/>
    </row>
    <row r="2" spans="4:8" ht="15">
      <c r="D2" s="28"/>
      <c r="E2" s="27"/>
      <c r="H2" s="27"/>
    </row>
    <row r="3" spans="4:10" ht="15">
      <c r="D3" s="28"/>
      <c r="E3" s="243">
        <v>2018</v>
      </c>
      <c r="F3" s="243"/>
      <c r="G3" s="243"/>
      <c r="H3" s="243"/>
      <c r="I3" s="243"/>
      <c r="J3" s="243"/>
    </row>
    <row r="4" spans="1:10" ht="12.75" customHeight="1">
      <c r="A4" s="244" t="s">
        <v>60</v>
      </c>
      <c r="B4" s="245" t="s">
        <v>61</v>
      </c>
      <c r="C4" s="246" t="s">
        <v>62</v>
      </c>
      <c r="D4" s="247" t="s">
        <v>63</v>
      </c>
      <c r="E4" s="248" t="s">
        <v>64</v>
      </c>
      <c r="F4" s="248"/>
      <c r="G4" s="248"/>
      <c r="H4" s="249" t="s">
        <v>65</v>
      </c>
      <c r="I4" s="249"/>
      <c r="J4" s="249"/>
    </row>
    <row r="5" spans="1:10" ht="15">
      <c r="A5" s="244"/>
      <c r="B5" s="245"/>
      <c r="C5" s="246"/>
      <c r="D5" s="247"/>
      <c r="E5" s="29" t="s">
        <v>66</v>
      </c>
      <c r="F5" s="30" t="s">
        <v>67</v>
      </c>
      <c r="G5" s="31" t="s">
        <v>68</v>
      </c>
      <c r="H5" s="29" t="s">
        <v>66</v>
      </c>
      <c r="I5" s="30" t="s">
        <v>67</v>
      </c>
      <c r="J5" s="32" t="s">
        <v>68</v>
      </c>
    </row>
    <row r="6" spans="1:10" ht="15">
      <c r="A6" s="33">
        <v>1</v>
      </c>
      <c r="B6" s="34" t="s">
        <v>69</v>
      </c>
      <c r="C6" s="35" t="s">
        <v>70</v>
      </c>
      <c r="D6" s="36"/>
      <c r="E6" s="37">
        <v>419000</v>
      </c>
      <c r="F6" s="38">
        <v>0</v>
      </c>
      <c r="G6" s="39">
        <v>0</v>
      </c>
      <c r="H6" s="37">
        <v>600000</v>
      </c>
      <c r="I6" s="38">
        <v>0</v>
      </c>
      <c r="J6" s="40">
        <v>0</v>
      </c>
    </row>
    <row r="7" spans="1:10" ht="15">
      <c r="A7" s="41">
        <v>2</v>
      </c>
      <c r="B7" s="42" t="s">
        <v>71</v>
      </c>
      <c r="C7" s="43" t="s">
        <v>70</v>
      </c>
      <c r="D7" s="44"/>
      <c r="E7" s="45">
        <v>0</v>
      </c>
      <c r="F7" s="46">
        <v>0</v>
      </c>
      <c r="G7" s="47">
        <v>0</v>
      </c>
      <c r="H7" s="45">
        <v>51000</v>
      </c>
      <c r="I7" s="46">
        <v>0</v>
      </c>
      <c r="J7" s="48">
        <v>0</v>
      </c>
    </row>
    <row r="8" spans="1:10" s="57" customFormat="1" ht="15">
      <c r="A8" s="49">
        <v>3</v>
      </c>
      <c r="B8" s="50" t="s">
        <v>72</v>
      </c>
      <c r="C8" s="51"/>
      <c r="D8" s="52"/>
      <c r="E8" s="53">
        <v>0</v>
      </c>
      <c r="F8" s="54">
        <v>0</v>
      </c>
      <c r="G8" s="55">
        <v>0</v>
      </c>
      <c r="H8" s="53">
        <v>0</v>
      </c>
      <c r="I8" s="54">
        <v>0</v>
      </c>
      <c r="J8" s="56">
        <v>0</v>
      </c>
    </row>
    <row r="9" spans="1:10" ht="15">
      <c r="A9" s="41">
        <v>4</v>
      </c>
      <c r="B9" s="42" t="s">
        <v>73</v>
      </c>
      <c r="C9" s="43" t="s">
        <v>70</v>
      </c>
      <c r="D9" s="44"/>
      <c r="E9" s="45">
        <v>0</v>
      </c>
      <c r="F9" s="46"/>
      <c r="G9" s="47"/>
      <c r="H9" s="45">
        <v>7000</v>
      </c>
      <c r="I9" s="46">
        <v>0</v>
      </c>
      <c r="J9" s="48">
        <v>0</v>
      </c>
    </row>
    <row r="10" spans="1:10" ht="24.75" customHeight="1">
      <c r="A10" s="41">
        <v>5</v>
      </c>
      <c r="B10" s="42" t="s">
        <v>74</v>
      </c>
      <c r="C10" s="43" t="s">
        <v>70</v>
      </c>
      <c r="D10" s="44"/>
      <c r="E10" s="45">
        <v>0</v>
      </c>
      <c r="F10" s="46">
        <v>0</v>
      </c>
      <c r="G10" s="47">
        <v>0</v>
      </c>
      <c r="H10" s="45">
        <v>7000</v>
      </c>
      <c r="I10" s="46">
        <v>0</v>
      </c>
      <c r="J10" s="48">
        <v>0</v>
      </c>
    </row>
    <row r="11" spans="1:10" ht="26.25" customHeight="1">
      <c r="A11" s="58">
        <v>6</v>
      </c>
      <c r="B11" s="42" t="s">
        <v>75</v>
      </c>
      <c r="C11" s="59" t="s">
        <v>70</v>
      </c>
      <c r="D11" s="60"/>
      <c r="E11" s="61">
        <v>0</v>
      </c>
      <c r="F11" s="62"/>
      <c r="G11" s="63"/>
      <c r="H11" s="61">
        <v>3000</v>
      </c>
      <c r="I11" s="62">
        <v>0</v>
      </c>
      <c r="J11" s="64">
        <v>0</v>
      </c>
    </row>
    <row r="12" spans="1:10" ht="15">
      <c r="A12" s="65"/>
      <c r="B12" s="66" t="s">
        <v>76</v>
      </c>
      <c r="C12" s="67" t="s">
        <v>77</v>
      </c>
      <c r="D12" s="68" t="s">
        <v>78</v>
      </c>
      <c r="E12" s="69">
        <f aca="true" t="shared" si="0" ref="E12:J12">SUM(E13:E14)</f>
        <v>1950000</v>
      </c>
      <c r="F12" s="70">
        <f t="shared" si="0"/>
        <v>0</v>
      </c>
      <c r="G12" s="71">
        <f t="shared" si="0"/>
        <v>0</v>
      </c>
      <c r="H12" s="69">
        <f t="shared" si="0"/>
        <v>1602000</v>
      </c>
      <c r="I12" s="70">
        <f t="shared" si="0"/>
        <v>0</v>
      </c>
      <c r="J12" s="72">
        <f t="shared" si="0"/>
        <v>0</v>
      </c>
    </row>
    <row r="13" spans="1:10" ht="15">
      <c r="A13" s="73"/>
      <c r="B13" s="74"/>
      <c r="C13" s="75" t="s">
        <v>79</v>
      </c>
      <c r="D13" s="76" t="s">
        <v>80</v>
      </c>
      <c r="E13" s="77">
        <f>E15+E17</f>
        <v>700000</v>
      </c>
      <c r="F13" s="78">
        <f>F15+F17</f>
        <v>0</v>
      </c>
      <c r="G13" s="79">
        <f>G15+G17</f>
        <v>0</v>
      </c>
      <c r="H13" s="80">
        <f>SUM(H15,H17)</f>
        <v>5000</v>
      </c>
      <c r="I13" s="81">
        <f>SUM(I15,I17)</f>
        <v>0</v>
      </c>
      <c r="J13" s="82">
        <f>SUM(J15,J17)</f>
        <v>0</v>
      </c>
    </row>
    <row r="14" spans="1:10" ht="15">
      <c r="A14" s="73"/>
      <c r="B14" s="74"/>
      <c r="C14" s="83" t="s">
        <v>81</v>
      </c>
      <c r="D14" s="84" t="s">
        <v>82</v>
      </c>
      <c r="E14" s="85">
        <f>SUM(E18)</f>
        <v>1250000</v>
      </c>
      <c r="F14" s="86">
        <f>SUM(F18)</f>
        <v>0</v>
      </c>
      <c r="G14" s="87">
        <f>SUM(G18)</f>
        <v>0</v>
      </c>
      <c r="H14" s="88">
        <f>H18</f>
        <v>1597000</v>
      </c>
      <c r="I14" s="89">
        <f>I18</f>
        <v>0</v>
      </c>
      <c r="J14" s="90">
        <f>J18</f>
        <v>0</v>
      </c>
    </row>
    <row r="15" spans="1:10" ht="15">
      <c r="A15" s="91"/>
      <c r="B15" s="92"/>
      <c r="C15" s="93" t="s">
        <v>83</v>
      </c>
      <c r="D15" s="94" t="s">
        <v>80</v>
      </c>
      <c r="E15" s="95">
        <v>0</v>
      </c>
      <c r="F15" s="96">
        <v>0</v>
      </c>
      <c r="G15" s="97">
        <v>0</v>
      </c>
      <c r="H15" s="95">
        <v>5000</v>
      </c>
      <c r="I15" s="96">
        <v>0</v>
      </c>
      <c r="J15" s="98">
        <v>0</v>
      </c>
    </row>
    <row r="16" spans="1:10" ht="15">
      <c r="A16" s="99"/>
      <c r="B16" s="100"/>
      <c r="C16" s="101" t="s">
        <v>84</v>
      </c>
      <c r="D16" s="102" t="s">
        <v>78</v>
      </c>
      <c r="E16" s="103">
        <f aca="true" t="shared" si="1" ref="E16:J16">SUM(E17:E18)</f>
        <v>1950000</v>
      </c>
      <c r="F16" s="104">
        <f t="shared" si="1"/>
        <v>0</v>
      </c>
      <c r="G16" s="105">
        <f t="shared" si="1"/>
        <v>0</v>
      </c>
      <c r="H16" s="103">
        <f t="shared" si="1"/>
        <v>1597000</v>
      </c>
      <c r="I16" s="104">
        <f t="shared" si="1"/>
        <v>0</v>
      </c>
      <c r="J16" s="106">
        <f t="shared" si="1"/>
        <v>0</v>
      </c>
    </row>
    <row r="17" spans="1:10" ht="15">
      <c r="A17" s="99"/>
      <c r="B17" s="107"/>
      <c r="C17" s="108" t="s">
        <v>79</v>
      </c>
      <c r="D17" s="109" t="s">
        <v>80</v>
      </c>
      <c r="E17" s="110">
        <v>700000</v>
      </c>
      <c r="F17" s="111">
        <v>0</v>
      </c>
      <c r="G17" s="112">
        <v>0</v>
      </c>
      <c r="H17" s="110">
        <v>0</v>
      </c>
      <c r="I17" s="111">
        <v>0</v>
      </c>
      <c r="J17" s="113">
        <v>0</v>
      </c>
    </row>
    <row r="18" spans="1:10" ht="15">
      <c r="A18" s="114"/>
      <c r="B18" s="115"/>
      <c r="C18" s="116" t="s">
        <v>81</v>
      </c>
      <c r="D18" s="117" t="s">
        <v>82</v>
      </c>
      <c r="E18" s="118">
        <v>1250000</v>
      </c>
      <c r="F18" s="119">
        <v>0</v>
      </c>
      <c r="G18" s="120">
        <v>0</v>
      </c>
      <c r="H18" s="118">
        <v>1597000</v>
      </c>
      <c r="I18" s="119">
        <v>0</v>
      </c>
      <c r="J18" s="121">
        <v>0</v>
      </c>
    </row>
    <row r="19" spans="1:10" ht="15">
      <c r="A19" s="122"/>
      <c r="B19" s="123" t="s">
        <v>85</v>
      </c>
      <c r="C19" s="124" t="s">
        <v>77</v>
      </c>
      <c r="D19" s="124" t="s">
        <v>78</v>
      </c>
      <c r="E19" s="70">
        <v>0</v>
      </c>
      <c r="F19" s="70">
        <v>0</v>
      </c>
      <c r="G19" s="70">
        <v>0</v>
      </c>
      <c r="H19" s="70">
        <f>SUM(H20:H23)</f>
        <v>260000</v>
      </c>
      <c r="I19" s="70">
        <f>SUM(I20:I23)</f>
        <v>0</v>
      </c>
      <c r="J19" s="72">
        <f>SUM(J20:J23)</f>
        <v>0</v>
      </c>
    </row>
    <row r="20" spans="1:10" ht="15">
      <c r="A20" s="125"/>
      <c r="B20" s="126"/>
      <c r="C20" s="127" t="s">
        <v>86</v>
      </c>
      <c r="D20" s="127" t="s">
        <v>78</v>
      </c>
      <c r="E20" s="128">
        <v>0</v>
      </c>
      <c r="F20" s="128">
        <v>0</v>
      </c>
      <c r="G20" s="128">
        <v>0</v>
      </c>
      <c r="H20" s="128">
        <v>215000</v>
      </c>
      <c r="I20" s="128">
        <v>0</v>
      </c>
      <c r="J20" s="129">
        <v>0</v>
      </c>
    </row>
    <row r="21" spans="1:10" ht="15">
      <c r="A21" s="130"/>
      <c r="B21" s="131"/>
      <c r="C21" s="132" t="s">
        <v>87</v>
      </c>
      <c r="D21" s="132" t="s">
        <v>78</v>
      </c>
      <c r="E21" s="133">
        <v>0</v>
      </c>
      <c r="F21" s="133">
        <v>0</v>
      </c>
      <c r="G21" s="133">
        <v>0</v>
      </c>
      <c r="H21" s="133">
        <v>15000</v>
      </c>
      <c r="I21" s="133">
        <v>0</v>
      </c>
      <c r="J21" s="134">
        <v>0</v>
      </c>
    </row>
    <row r="22" spans="1:10" ht="15">
      <c r="A22" s="135"/>
      <c r="B22" s="136"/>
      <c r="C22" s="137" t="s">
        <v>88</v>
      </c>
      <c r="D22" s="137" t="s">
        <v>78</v>
      </c>
      <c r="E22" s="138">
        <v>0</v>
      </c>
      <c r="F22" s="138">
        <v>0</v>
      </c>
      <c r="G22" s="138">
        <v>0</v>
      </c>
      <c r="H22" s="138">
        <v>11000</v>
      </c>
      <c r="I22" s="138">
        <v>0</v>
      </c>
      <c r="J22" s="139">
        <v>0</v>
      </c>
    </row>
    <row r="23" spans="1:10" ht="15">
      <c r="A23" s="140"/>
      <c r="B23" s="141"/>
      <c r="C23" s="142" t="s">
        <v>89</v>
      </c>
      <c r="D23" s="142" t="s">
        <v>78</v>
      </c>
      <c r="E23" s="143">
        <v>0</v>
      </c>
      <c r="F23" s="143">
        <v>0</v>
      </c>
      <c r="G23" s="143">
        <v>0</v>
      </c>
      <c r="H23" s="143">
        <v>19000</v>
      </c>
      <c r="I23" s="143">
        <v>0</v>
      </c>
      <c r="J23" s="144">
        <v>0</v>
      </c>
    </row>
    <row r="24" spans="1:10" ht="15">
      <c r="A24" s="65"/>
      <c r="B24" s="145" t="s">
        <v>90</v>
      </c>
      <c r="C24" s="146" t="s">
        <v>77</v>
      </c>
      <c r="D24" s="124"/>
      <c r="E24" s="70">
        <f>SUM(E25)</f>
        <v>18000</v>
      </c>
      <c r="F24" s="70">
        <f>SUM(F25)</f>
        <v>0</v>
      </c>
      <c r="G24" s="70">
        <f>SUM(G25)</f>
        <v>0</v>
      </c>
      <c r="H24" s="147">
        <f>SUM(H25,H28)</f>
        <v>23000</v>
      </c>
      <c r="I24" s="147">
        <f>SUM(I25:I28)</f>
        <v>0</v>
      </c>
      <c r="J24" s="72">
        <f>SUM(J25:J28)</f>
        <v>0</v>
      </c>
    </row>
    <row r="25" spans="1:10" ht="15">
      <c r="A25" s="99"/>
      <c r="B25" s="33"/>
      <c r="C25" s="148" t="s">
        <v>70</v>
      </c>
      <c r="D25" s="149" t="s">
        <v>91</v>
      </c>
      <c r="E25" s="150">
        <f aca="true" t="shared" si="2" ref="E25:J25">SUM(E26:E27)</f>
        <v>18000</v>
      </c>
      <c r="F25" s="150">
        <f t="shared" si="2"/>
        <v>0</v>
      </c>
      <c r="G25" s="150">
        <f t="shared" si="2"/>
        <v>0</v>
      </c>
      <c r="H25" s="150">
        <f t="shared" si="2"/>
        <v>0</v>
      </c>
      <c r="I25" s="150">
        <f t="shared" si="2"/>
        <v>0</v>
      </c>
      <c r="J25" s="151">
        <f t="shared" si="2"/>
        <v>0</v>
      </c>
    </row>
    <row r="26" spans="1:10" ht="15">
      <c r="A26" s="99"/>
      <c r="B26" s="152"/>
      <c r="C26" s="153"/>
      <c r="D26" s="154" t="s">
        <v>92</v>
      </c>
      <c r="E26" s="155">
        <v>18000</v>
      </c>
      <c r="F26" s="155">
        <v>0</v>
      </c>
      <c r="G26" s="155">
        <v>0</v>
      </c>
      <c r="H26" s="155">
        <v>0</v>
      </c>
      <c r="I26" s="155">
        <v>0</v>
      </c>
      <c r="J26" s="156">
        <v>0</v>
      </c>
    </row>
    <row r="27" spans="1:10" ht="15">
      <c r="A27" s="99"/>
      <c r="B27" s="152"/>
      <c r="C27" s="153"/>
      <c r="D27" s="154" t="s">
        <v>93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7">
        <v>0</v>
      </c>
    </row>
    <row r="28" spans="1:10" ht="14.25" customHeight="1">
      <c r="A28" s="99"/>
      <c r="B28" s="41"/>
      <c r="C28" s="158" t="s">
        <v>86</v>
      </c>
      <c r="D28" s="158" t="s">
        <v>11</v>
      </c>
      <c r="E28" s="159">
        <f aca="true" t="shared" si="3" ref="E28:J28">SUM(E29:E31)</f>
        <v>0</v>
      </c>
      <c r="F28" s="159">
        <f t="shared" si="3"/>
        <v>0</v>
      </c>
      <c r="G28" s="159">
        <f t="shared" si="3"/>
        <v>0</v>
      </c>
      <c r="H28" s="159">
        <f t="shared" si="3"/>
        <v>23000</v>
      </c>
      <c r="I28" s="159">
        <f t="shared" si="3"/>
        <v>0</v>
      </c>
      <c r="J28" s="160">
        <f t="shared" si="3"/>
        <v>0</v>
      </c>
    </row>
    <row r="29" spans="1:10" ht="15">
      <c r="A29" s="99"/>
      <c r="B29" s="41"/>
      <c r="C29" s="161"/>
      <c r="D29" s="162" t="s">
        <v>94</v>
      </c>
      <c r="E29" s="163">
        <v>0</v>
      </c>
      <c r="F29" s="163">
        <v>0</v>
      </c>
      <c r="G29" s="163">
        <v>0</v>
      </c>
      <c r="H29" s="163">
        <v>11000</v>
      </c>
      <c r="I29" s="163">
        <v>0</v>
      </c>
      <c r="J29" s="164">
        <v>0</v>
      </c>
    </row>
    <row r="30" spans="1:10" ht="15">
      <c r="A30" s="99"/>
      <c r="B30" s="41"/>
      <c r="C30" s="161"/>
      <c r="D30" s="161" t="s">
        <v>95</v>
      </c>
      <c r="E30" s="163">
        <v>0</v>
      </c>
      <c r="F30" s="163">
        <v>0</v>
      </c>
      <c r="G30" s="163">
        <v>0</v>
      </c>
      <c r="H30" s="163">
        <v>2000</v>
      </c>
      <c r="I30" s="163">
        <v>0</v>
      </c>
      <c r="J30" s="164">
        <v>0</v>
      </c>
    </row>
    <row r="31" spans="1:10" ht="15">
      <c r="A31" s="99"/>
      <c r="B31" s="165"/>
      <c r="C31" s="166"/>
      <c r="D31" s="166" t="s">
        <v>96</v>
      </c>
      <c r="E31" s="167">
        <v>0</v>
      </c>
      <c r="F31" s="167">
        <v>0</v>
      </c>
      <c r="G31" s="167">
        <v>0</v>
      </c>
      <c r="H31" s="167">
        <v>10000</v>
      </c>
      <c r="I31" s="167">
        <v>0</v>
      </c>
      <c r="J31" s="168">
        <v>0</v>
      </c>
    </row>
    <row r="32" spans="1:10" ht="15" hidden="1">
      <c r="A32" s="240" t="s">
        <v>97</v>
      </c>
      <c r="B32" s="240"/>
      <c r="C32" s="169" t="s">
        <v>70</v>
      </c>
      <c r="D32" s="170"/>
      <c r="E32" s="171">
        <v>0</v>
      </c>
      <c r="F32" s="172"/>
      <c r="G32" s="173"/>
      <c r="H32" s="171">
        <v>0</v>
      </c>
      <c r="I32" s="172">
        <v>0</v>
      </c>
      <c r="J32" s="174">
        <v>0</v>
      </c>
    </row>
    <row r="33" spans="1:10" ht="15">
      <c r="A33" s="241" t="s">
        <v>98</v>
      </c>
      <c r="B33" s="241"/>
      <c r="C33" s="175" t="s">
        <v>84</v>
      </c>
      <c r="D33" s="176"/>
      <c r="E33" s="177">
        <v>0</v>
      </c>
      <c r="F33" s="178">
        <v>0</v>
      </c>
      <c r="G33" s="179">
        <v>0</v>
      </c>
      <c r="H33" s="177">
        <v>115000</v>
      </c>
      <c r="I33" s="178">
        <v>0</v>
      </c>
      <c r="J33" s="180">
        <v>0</v>
      </c>
    </row>
    <row r="34" spans="1:10" ht="15">
      <c r="A34" s="241" t="s">
        <v>99</v>
      </c>
      <c r="B34" s="241"/>
      <c r="C34" s="175" t="s">
        <v>84</v>
      </c>
      <c r="D34" s="176"/>
      <c r="E34" s="181">
        <v>0</v>
      </c>
      <c r="F34" s="182">
        <v>0</v>
      </c>
      <c r="G34" s="183">
        <v>0</v>
      </c>
      <c r="H34" s="181">
        <v>104000</v>
      </c>
      <c r="I34" s="182">
        <v>0</v>
      </c>
      <c r="J34" s="184">
        <v>0</v>
      </c>
    </row>
    <row r="35" spans="4:10" ht="15">
      <c r="D35" s="185" t="s">
        <v>100</v>
      </c>
      <c r="E35" s="186">
        <f>SUM(E6:E11,E15,E25)</f>
        <v>437000</v>
      </c>
      <c r="F35" s="187">
        <f>SUM(F6:F11,F15,F25)</f>
        <v>0</v>
      </c>
      <c r="G35" s="188">
        <f>SUM(G6:G11,G15,G25)</f>
        <v>0</v>
      </c>
      <c r="H35" s="189">
        <f>SUM(H6:H7,H9:H11,H15,H25)</f>
        <v>673000</v>
      </c>
      <c r="I35" s="190">
        <f>SUM(I6:I7,I9:I11,I15,I25)</f>
        <v>0</v>
      </c>
      <c r="J35" s="191">
        <f>SUM(J6:J7,J9:J11,J15,J25)</f>
        <v>0</v>
      </c>
    </row>
    <row r="36" spans="4:10" ht="15">
      <c r="D36" s="192" t="s">
        <v>101</v>
      </c>
      <c r="E36" s="193">
        <f>SUM(E16,E19,E28,E33:E34)</f>
        <v>1950000</v>
      </c>
      <c r="F36" s="194">
        <f>SUM(F16,F19,F28,F33:F34)</f>
        <v>0</v>
      </c>
      <c r="G36" s="195">
        <f>SUM(G16,G19,G28,G33:G34)</f>
        <v>0</v>
      </c>
      <c r="H36" s="196">
        <f>SUM(H8,H16,H19,H28,H33,H34)</f>
        <v>2099000</v>
      </c>
      <c r="I36" s="197">
        <f>SUM(I8,I16,I19,I28,I33,I34)</f>
        <v>0</v>
      </c>
      <c r="J36" s="198">
        <f>SUM(J8,J16,J19,J28,J33,J34)</f>
        <v>0</v>
      </c>
    </row>
    <row r="37" spans="4:10" ht="15.75">
      <c r="D37" s="199" t="s">
        <v>102</v>
      </c>
      <c r="E37" s="200">
        <f aca="true" t="shared" si="4" ref="E37:J37">SUM(E35:E36)</f>
        <v>2387000</v>
      </c>
      <c r="F37" s="200">
        <f t="shared" si="4"/>
        <v>0</v>
      </c>
      <c r="G37" s="200">
        <f t="shared" si="4"/>
        <v>0</v>
      </c>
      <c r="H37" s="200">
        <f t="shared" si="4"/>
        <v>2772000</v>
      </c>
      <c r="I37" s="200">
        <f t="shared" si="4"/>
        <v>0</v>
      </c>
      <c r="J37" s="201">
        <f t="shared" si="4"/>
        <v>0</v>
      </c>
    </row>
  </sheetData>
  <sheetProtection selectLockedCells="1" selectUnlockedCells="1"/>
  <mergeCells count="11">
    <mergeCell ref="H4:J4"/>
    <mergeCell ref="A32:B32"/>
    <mergeCell ref="A33:B33"/>
    <mergeCell ref="A34:B34"/>
    <mergeCell ref="I1:J1"/>
    <mergeCell ref="E3:J3"/>
    <mergeCell ref="A4:A5"/>
    <mergeCell ref="B4:B5"/>
    <mergeCell ref="C4:C5"/>
    <mergeCell ref="D4:D5"/>
    <mergeCell ref="E4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="120" zoomScaleNormal="120" zoomScalePageLayoutView="0" workbookViewId="0" topLeftCell="A1">
      <selection activeCell="E3" sqref="E3:J3"/>
    </sheetView>
  </sheetViews>
  <sheetFormatPr defaultColWidth="8.7109375" defaultRowHeight="12.75"/>
  <cols>
    <col min="1" max="1" width="4.7109375" style="25" customWidth="1"/>
    <col min="2" max="2" width="30.421875" style="25" customWidth="1"/>
    <col min="3" max="3" width="27.7109375" style="25" customWidth="1"/>
    <col min="4" max="4" width="24.421875" style="25" customWidth="1"/>
    <col min="5" max="5" width="11.57421875" style="25" customWidth="1"/>
    <col min="6" max="6" width="11.421875" style="25" customWidth="1"/>
    <col min="7" max="7" width="13.00390625" style="25" customWidth="1"/>
    <col min="8" max="8" width="11.57421875" style="25" customWidth="1"/>
    <col min="9" max="9" width="11.421875" style="25" customWidth="1"/>
    <col min="10" max="10" width="13.00390625" style="25" customWidth="1"/>
    <col min="11" max="16384" width="8.7109375" style="25" customWidth="1"/>
  </cols>
  <sheetData>
    <row r="1" spans="4:10" ht="18">
      <c r="D1" s="26" t="s">
        <v>58</v>
      </c>
      <c r="E1" s="27"/>
      <c r="H1" s="27"/>
      <c r="I1" s="242" t="s">
        <v>103</v>
      </c>
      <c r="J1" s="242"/>
    </row>
    <row r="2" spans="4:8" ht="15">
      <c r="D2" s="28"/>
      <c r="E2" s="27"/>
      <c r="H2" s="27"/>
    </row>
    <row r="3" spans="4:10" ht="15">
      <c r="D3" s="28"/>
      <c r="E3" s="243">
        <v>2018</v>
      </c>
      <c r="F3" s="243"/>
      <c r="G3" s="243"/>
      <c r="H3" s="243"/>
      <c r="I3" s="243"/>
      <c r="J3" s="243"/>
    </row>
    <row r="4" spans="1:10" ht="12.75" customHeight="1">
      <c r="A4" s="244" t="s">
        <v>60</v>
      </c>
      <c r="B4" s="245" t="s">
        <v>61</v>
      </c>
      <c r="C4" s="246" t="s">
        <v>62</v>
      </c>
      <c r="D4" s="247" t="s">
        <v>63</v>
      </c>
      <c r="E4" s="248" t="s">
        <v>64</v>
      </c>
      <c r="F4" s="248"/>
      <c r="G4" s="248"/>
      <c r="H4" s="249" t="s">
        <v>65</v>
      </c>
      <c r="I4" s="249"/>
      <c r="J4" s="249"/>
    </row>
    <row r="5" spans="1:10" ht="15">
      <c r="A5" s="244"/>
      <c r="B5" s="245"/>
      <c r="C5" s="246"/>
      <c r="D5" s="247"/>
      <c r="E5" s="29" t="s">
        <v>66</v>
      </c>
      <c r="F5" s="30" t="s">
        <v>67</v>
      </c>
      <c r="G5" s="31" t="s">
        <v>68</v>
      </c>
      <c r="H5" s="29" t="s">
        <v>66</v>
      </c>
      <c r="I5" s="30" t="s">
        <v>67</v>
      </c>
      <c r="J5" s="32" t="s">
        <v>68</v>
      </c>
    </row>
    <row r="6" spans="1:10" ht="15">
      <c r="A6" s="33">
        <v>1</v>
      </c>
      <c r="B6" s="34" t="s">
        <v>69</v>
      </c>
      <c r="C6" s="35" t="s">
        <v>70</v>
      </c>
      <c r="D6" s="36"/>
      <c r="E6" s="37">
        <v>419000</v>
      </c>
      <c r="F6" s="38">
        <v>419000</v>
      </c>
      <c r="G6" s="39">
        <v>0</v>
      </c>
      <c r="H6" s="37">
        <v>600000</v>
      </c>
      <c r="I6" s="38">
        <v>437751</v>
      </c>
      <c r="J6" s="40">
        <v>0</v>
      </c>
    </row>
    <row r="7" spans="1:10" ht="15">
      <c r="A7" s="41">
        <v>2</v>
      </c>
      <c r="B7" s="42" t="s">
        <v>71</v>
      </c>
      <c r="C7" s="43" t="s">
        <v>70</v>
      </c>
      <c r="D7" s="44"/>
      <c r="E7" s="45">
        <v>0</v>
      </c>
      <c r="F7" s="46">
        <v>0</v>
      </c>
      <c r="G7" s="47">
        <v>0</v>
      </c>
      <c r="H7" s="45">
        <v>51000</v>
      </c>
      <c r="I7" s="46">
        <v>127</v>
      </c>
      <c r="J7" s="48">
        <v>127</v>
      </c>
    </row>
    <row r="8" spans="1:10" s="57" customFormat="1" ht="15">
      <c r="A8" s="49">
        <v>3</v>
      </c>
      <c r="B8" s="50" t="s">
        <v>72</v>
      </c>
      <c r="C8" s="51"/>
      <c r="D8" s="52"/>
      <c r="E8" s="53">
        <v>0</v>
      </c>
      <c r="F8" s="54">
        <v>0</v>
      </c>
      <c r="G8" s="55">
        <v>0</v>
      </c>
      <c r="H8" s="53">
        <v>0</v>
      </c>
      <c r="I8" s="54">
        <v>0</v>
      </c>
      <c r="J8" s="56">
        <v>0</v>
      </c>
    </row>
    <row r="9" spans="1:10" ht="15">
      <c r="A9" s="41">
        <v>4</v>
      </c>
      <c r="B9" s="42" t="s">
        <v>73</v>
      </c>
      <c r="C9" s="43" t="s">
        <v>70</v>
      </c>
      <c r="D9" s="44"/>
      <c r="E9" s="45">
        <v>0</v>
      </c>
      <c r="F9" s="46"/>
      <c r="G9" s="47"/>
      <c r="H9" s="45">
        <v>7000</v>
      </c>
      <c r="I9" s="46">
        <v>0</v>
      </c>
      <c r="J9" s="48">
        <v>0</v>
      </c>
    </row>
    <row r="10" spans="1:10" ht="24.75" customHeight="1">
      <c r="A10" s="41">
        <v>5</v>
      </c>
      <c r="B10" s="42" t="s">
        <v>74</v>
      </c>
      <c r="C10" s="43" t="s">
        <v>70</v>
      </c>
      <c r="D10" s="44"/>
      <c r="E10" s="45">
        <v>0</v>
      </c>
      <c r="F10" s="46">
        <v>0</v>
      </c>
      <c r="G10" s="47">
        <v>0</v>
      </c>
      <c r="H10" s="45">
        <v>7000</v>
      </c>
      <c r="I10" s="46">
        <v>0</v>
      </c>
      <c r="J10" s="48">
        <v>0</v>
      </c>
    </row>
    <row r="11" spans="1:10" ht="26.25" customHeight="1">
      <c r="A11" s="58">
        <v>6</v>
      </c>
      <c r="B11" s="42" t="s">
        <v>75</v>
      </c>
      <c r="C11" s="59" t="s">
        <v>70</v>
      </c>
      <c r="D11" s="60"/>
      <c r="E11" s="61">
        <v>0</v>
      </c>
      <c r="F11" s="62"/>
      <c r="G11" s="63"/>
      <c r="H11" s="61">
        <v>3000</v>
      </c>
      <c r="I11" s="62">
        <v>0</v>
      </c>
      <c r="J11" s="64">
        <v>0</v>
      </c>
    </row>
    <row r="12" spans="1:10" ht="15">
      <c r="A12" s="65"/>
      <c r="B12" s="66" t="s">
        <v>76</v>
      </c>
      <c r="C12" s="67" t="s">
        <v>77</v>
      </c>
      <c r="D12" s="68" t="s">
        <v>78</v>
      </c>
      <c r="E12" s="69">
        <f aca="true" t="shared" si="0" ref="E12:J12">SUM(E13:E14)</f>
        <v>1950000</v>
      </c>
      <c r="F12" s="70">
        <f t="shared" si="0"/>
        <v>20174</v>
      </c>
      <c r="G12" s="71">
        <f t="shared" si="0"/>
        <v>20174</v>
      </c>
      <c r="H12" s="69">
        <f t="shared" si="0"/>
        <v>1602000</v>
      </c>
      <c r="I12" s="70">
        <f t="shared" si="0"/>
        <v>295326</v>
      </c>
      <c r="J12" s="72">
        <f t="shared" si="0"/>
        <v>295326</v>
      </c>
    </row>
    <row r="13" spans="1:10" ht="15">
      <c r="A13" s="73"/>
      <c r="B13" s="74"/>
      <c r="C13" s="75" t="s">
        <v>79</v>
      </c>
      <c r="D13" s="76" t="s">
        <v>80</v>
      </c>
      <c r="E13" s="77">
        <f>E15+E17</f>
        <v>700000</v>
      </c>
      <c r="F13" s="78">
        <f>F15+F17</f>
        <v>20174</v>
      </c>
      <c r="G13" s="79">
        <f>G15+G17</f>
        <v>20174</v>
      </c>
      <c r="H13" s="202">
        <f>SUM(H15,H17)</f>
        <v>5000</v>
      </c>
      <c r="I13" s="203">
        <f>SUM(I15,I17)</f>
        <v>0</v>
      </c>
      <c r="J13" s="204">
        <f>SUM(J15,J17)</f>
        <v>0</v>
      </c>
    </row>
    <row r="14" spans="1:10" ht="15">
      <c r="A14" s="73"/>
      <c r="B14" s="74"/>
      <c r="C14" s="83" t="s">
        <v>81</v>
      </c>
      <c r="D14" s="84" t="s">
        <v>82</v>
      </c>
      <c r="E14" s="85">
        <f>SUM(E18)</f>
        <v>1250000</v>
      </c>
      <c r="F14" s="86">
        <f>SUM(F18)</f>
        <v>0</v>
      </c>
      <c r="G14" s="87">
        <f>SUM(G18)</f>
        <v>0</v>
      </c>
      <c r="H14" s="205">
        <f>H18</f>
        <v>1597000</v>
      </c>
      <c r="I14" s="206">
        <f>I18</f>
        <v>295326</v>
      </c>
      <c r="J14" s="207">
        <f>J18</f>
        <v>295326</v>
      </c>
    </row>
    <row r="15" spans="1:10" ht="15">
      <c r="A15" s="91"/>
      <c r="B15" s="92"/>
      <c r="C15" s="93" t="s">
        <v>83</v>
      </c>
      <c r="D15" s="94" t="s">
        <v>80</v>
      </c>
      <c r="E15" s="95">
        <v>0</v>
      </c>
      <c r="F15" s="96">
        <v>0</v>
      </c>
      <c r="G15" s="97">
        <v>0</v>
      </c>
      <c r="H15" s="95">
        <v>5000</v>
      </c>
      <c r="I15" s="96">
        <v>0</v>
      </c>
      <c r="J15" s="98">
        <v>0</v>
      </c>
    </row>
    <row r="16" spans="1:10" ht="15">
      <c r="A16" s="99"/>
      <c r="B16" s="100"/>
      <c r="C16" s="101" t="s">
        <v>84</v>
      </c>
      <c r="D16" s="102" t="s">
        <v>78</v>
      </c>
      <c r="E16" s="103">
        <f aca="true" t="shared" si="1" ref="E16:J16">SUM(E17:E18)</f>
        <v>1950000</v>
      </c>
      <c r="F16" s="104">
        <f t="shared" si="1"/>
        <v>20174</v>
      </c>
      <c r="G16" s="105">
        <f t="shared" si="1"/>
        <v>20174</v>
      </c>
      <c r="H16" s="103">
        <f t="shared" si="1"/>
        <v>1597000</v>
      </c>
      <c r="I16" s="104">
        <f t="shared" si="1"/>
        <v>295326</v>
      </c>
      <c r="J16" s="106">
        <f t="shared" si="1"/>
        <v>295326</v>
      </c>
    </row>
    <row r="17" spans="1:10" ht="15">
      <c r="A17" s="99"/>
      <c r="B17" s="107"/>
      <c r="C17" s="108" t="s">
        <v>79</v>
      </c>
      <c r="D17" s="109" t="s">
        <v>80</v>
      </c>
      <c r="E17" s="110">
        <v>700000</v>
      </c>
      <c r="F17" s="111">
        <v>20174</v>
      </c>
      <c r="G17" s="112">
        <v>20174</v>
      </c>
      <c r="H17" s="110">
        <v>0</v>
      </c>
      <c r="I17" s="111">
        <v>0</v>
      </c>
      <c r="J17" s="113">
        <v>0</v>
      </c>
    </row>
    <row r="18" spans="1:10" ht="15">
      <c r="A18" s="114"/>
      <c r="B18" s="115"/>
      <c r="C18" s="116" t="s">
        <v>81</v>
      </c>
      <c r="D18" s="117" t="s">
        <v>82</v>
      </c>
      <c r="E18" s="118">
        <v>1250000</v>
      </c>
      <c r="F18" s="119">
        <v>0</v>
      </c>
      <c r="G18" s="120">
        <v>0</v>
      </c>
      <c r="H18" s="118">
        <v>1597000</v>
      </c>
      <c r="I18" s="119">
        <v>295326</v>
      </c>
      <c r="J18" s="121">
        <v>295326</v>
      </c>
    </row>
    <row r="19" spans="1:10" ht="15">
      <c r="A19" s="122"/>
      <c r="B19" s="123" t="s">
        <v>85</v>
      </c>
      <c r="C19" s="124" t="s">
        <v>77</v>
      </c>
      <c r="D19" s="124" t="s">
        <v>78</v>
      </c>
      <c r="E19" s="70">
        <v>0</v>
      </c>
      <c r="F19" s="70">
        <v>0</v>
      </c>
      <c r="G19" s="70">
        <v>0</v>
      </c>
      <c r="H19" s="70">
        <f>SUM(H20:H23)</f>
        <v>260000</v>
      </c>
      <c r="I19" s="70">
        <f>SUM(I20:I23)</f>
        <v>2868</v>
      </c>
      <c r="J19" s="72">
        <f>SUM(J20:J23)</f>
        <v>2868</v>
      </c>
    </row>
    <row r="20" spans="1:10" ht="15">
      <c r="A20" s="125"/>
      <c r="B20" s="126"/>
      <c r="C20" s="127" t="s">
        <v>86</v>
      </c>
      <c r="D20" s="127" t="s">
        <v>78</v>
      </c>
      <c r="E20" s="128">
        <v>0</v>
      </c>
      <c r="F20" s="128">
        <v>0</v>
      </c>
      <c r="G20" s="128">
        <v>0</v>
      </c>
      <c r="H20" s="128">
        <v>215000</v>
      </c>
      <c r="I20" s="128">
        <v>2380</v>
      </c>
      <c r="J20" s="129">
        <v>2380</v>
      </c>
    </row>
    <row r="21" spans="1:10" ht="15">
      <c r="A21" s="130"/>
      <c r="B21" s="131"/>
      <c r="C21" s="132" t="s">
        <v>87</v>
      </c>
      <c r="D21" s="132" t="s">
        <v>78</v>
      </c>
      <c r="E21" s="133">
        <v>0</v>
      </c>
      <c r="F21" s="133">
        <v>0</v>
      </c>
      <c r="G21" s="133">
        <v>0</v>
      </c>
      <c r="H21" s="133">
        <v>15000</v>
      </c>
      <c r="I21" s="133">
        <v>368</v>
      </c>
      <c r="J21" s="134">
        <v>368</v>
      </c>
    </row>
    <row r="22" spans="1:10" ht="15">
      <c r="A22" s="135"/>
      <c r="B22" s="136"/>
      <c r="C22" s="137" t="s">
        <v>88</v>
      </c>
      <c r="D22" s="137" t="s">
        <v>78</v>
      </c>
      <c r="E22" s="138">
        <v>0</v>
      </c>
      <c r="F22" s="138">
        <v>0</v>
      </c>
      <c r="G22" s="138">
        <v>0</v>
      </c>
      <c r="H22" s="138">
        <v>11000</v>
      </c>
      <c r="I22" s="138">
        <v>0</v>
      </c>
      <c r="J22" s="139">
        <v>0</v>
      </c>
    </row>
    <row r="23" spans="1:10" ht="15">
      <c r="A23" s="140"/>
      <c r="B23" s="141"/>
      <c r="C23" s="142" t="s">
        <v>89</v>
      </c>
      <c r="D23" s="142" t="s">
        <v>78</v>
      </c>
      <c r="E23" s="143">
        <v>0</v>
      </c>
      <c r="F23" s="143">
        <v>0</v>
      </c>
      <c r="G23" s="143">
        <v>0</v>
      </c>
      <c r="H23" s="143">
        <v>19000</v>
      </c>
      <c r="I23" s="143">
        <v>120</v>
      </c>
      <c r="J23" s="144">
        <v>120</v>
      </c>
    </row>
    <row r="24" spans="1:10" ht="15">
      <c r="A24" s="65"/>
      <c r="B24" s="145" t="s">
        <v>90</v>
      </c>
      <c r="C24" s="146" t="s">
        <v>77</v>
      </c>
      <c r="D24" s="124"/>
      <c r="E24" s="70">
        <f>SUM(E25)</f>
        <v>18000</v>
      </c>
      <c r="F24" s="70">
        <f>SUM(F25)</f>
        <v>0</v>
      </c>
      <c r="G24" s="70">
        <f>SUM(G25)</f>
        <v>0</v>
      </c>
      <c r="H24" s="147">
        <f>SUM(H25,H28)</f>
        <v>23000</v>
      </c>
      <c r="I24" s="147">
        <f>SUM(I25:I28)</f>
        <v>0</v>
      </c>
      <c r="J24" s="72">
        <f>SUM(J25:J28)</f>
        <v>0</v>
      </c>
    </row>
    <row r="25" spans="1:10" ht="15">
      <c r="A25" s="99"/>
      <c r="B25" s="33"/>
      <c r="C25" s="148" t="s">
        <v>70</v>
      </c>
      <c r="D25" s="149" t="s">
        <v>91</v>
      </c>
      <c r="E25" s="150">
        <f aca="true" t="shared" si="2" ref="E25:J25">SUM(E26:E27)</f>
        <v>18000</v>
      </c>
      <c r="F25" s="150">
        <f t="shared" si="2"/>
        <v>0</v>
      </c>
      <c r="G25" s="150">
        <f t="shared" si="2"/>
        <v>0</v>
      </c>
      <c r="H25" s="150">
        <f t="shared" si="2"/>
        <v>0</v>
      </c>
      <c r="I25" s="150">
        <f t="shared" si="2"/>
        <v>0</v>
      </c>
      <c r="J25" s="151">
        <f t="shared" si="2"/>
        <v>0</v>
      </c>
    </row>
    <row r="26" spans="1:10" ht="15">
      <c r="A26" s="99"/>
      <c r="B26" s="152"/>
      <c r="C26" s="153"/>
      <c r="D26" s="154" t="s">
        <v>92</v>
      </c>
      <c r="E26" s="155">
        <v>18000</v>
      </c>
      <c r="F26" s="155">
        <v>0</v>
      </c>
      <c r="G26" s="155">
        <v>0</v>
      </c>
      <c r="H26" s="155">
        <v>0</v>
      </c>
      <c r="I26" s="155">
        <v>0</v>
      </c>
      <c r="J26" s="156">
        <v>0</v>
      </c>
    </row>
    <row r="27" spans="1:10" ht="15">
      <c r="A27" s="99"/>
      <c r="B27" s="152"/>
      <c r="C27" s="153"/>
      <c r="D27" s="154" t="s">
        <v>93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7">
        <v>0</v>
      </c>
    </row>
    <row r="28" spans="1:10" ht="14.25" customHeight="1">
      <c r="A28" s="99"/>
      <c r="B28" s="41"/>
      <c r="C28" s="158" t="s">
        <v>86</v>
      </c>
      <c r="D28" s="158" t="s">
        <v>11</v>
      </c>
      <c r="E28" s="159">
        <f aca="true" t="shared" si="3" ref="E28:J28">SUM(E29:E31)</f>
        <v>0</v>
      </c>
      <c r="F28" s="159">
        <f t="shared" si="3"/>
        <v>0</v>
      </c>
      <c r="G28" s="159">
        <f t="shared" si="3"/>
        <v>0</v>
      </c>
      <c r="H28" s="159">
        <f t="shared" si="3"/>
        <v>23000</v>
      </c>
      <c r="I28" s="159">
        <f t="shared" si="3"/>
        <v>0</v>
      </c>
      <c r="J28" s="160">
        <f t="shared" si="3"/>
        <v>0</v>
      </c>
    </row>
    <row r="29" spans="1:10" ht="15">
      <c r="A29" s="99"/>
      <c r="B29" s="41"/>
      <c r="C29" s="161"/>
      <c r="D29" s="162" t="s">
        <v>94</v>
      </c>
      <c r="E29" s="163">
        <v>0</v>
      </c>
      <c r="F29" s="163">
        <v>0</v>
      </c>
      <c r="G29" s="163">
        <v>0</v>
      </c>
      <c r="H29" s="163">
        <v>11000</v>
      </c>
      <c r="I29" s="163">
        <v>0</v>
      </c>
      <c r="J29" s="164">
        <v>0</v>
      </c>
    </row>
    <row r="30" spans="1:10" ht="15">
      <c r="A30" s="99"/>
      <c r="B30" s="41"/>
      <c r="C30" s="161"/>
      <c r="D30" s="161" t="s">
        <v>95</v>
      </c>
      <c r="E30" s="163">
        <v>0</v>
      </c>
      <c r="F30" s="163">
        <v>0</v>
      </c>
      <c r="G30" s="163">
        <v>0</v>
      </c>
      <c r="H30" s="163">
        <v>2000</v>
      </c>
      <c r="I30" s="163">
        <v>0</v>
      </c>
      <c r="J30" s="164">
        <v>0</v>
      </c>
    </row>
    <row r="31" spans="1:10" ht="15">
      <c r="A31" s="99"/>
      <c r="B31" s="165"/>
      <c r="C31" s="166"/>
      <c r="D31" s="166" t="s">
        <v>96</v>
      </c>
      <c r="E31" s="167">
        <v>0</v>
      </c>
      <c r="F31" s="167">
        <v>0</v>
      </c>
      <c r="G31" s="167">
        <v>0</v>
      </c>
      <c r="H31" s="167">
        <v>10000</v>
      </c>
      <c r="I31" s="167">
        <v>0</v>
      </c>
      <c r="J31" s="168">
        <v>0</v>
      </c>
    </row>
    <row r="32" spans="1:10" ht="15">
      <c r="A32" s="241" t="s">
        <v>98</v>
      </c>
      <c r="B32" s="241"/>
      <c r="C32" s="175" t="s">
        <v>84</v>
      </c>
      <c r="D32" s="176"/>
      <c r="E32" s="177">
        <v>0</v>
      </c>
      <c r="F32" s="178">
        <v>0</v>
      </c>
      <c r="G32" s="179">
        <v>0</v>
      </c>
      <c r="H32" s="177">
        <v>115000</v>
      </c>
      <c r="I32" s="178">
        <v>0</v>
      </c>
      <c r="J32" s="180">
        <v>0</v>
      </c>
    </row>
    <row r="33" spans="1:10" ht="15">
      <c r="A33" s="241" t="s">
        <v>99</v>
      </c>
      <c r="B33" s="241"/>
      <c r="C33" s="175" t="s">
        <v>84</v>
      </c>
      <c r="D33" s="176"/>
      <c r="E33" s="181">
        <v>0</v>
      </c>
      <c r="F33" s="182">
        <v>0</v>
      </c>
      <c r="G33" s="183">
        <v>0</v>
      </c>
      <c r="H33" s="181">
        <v>104000</v>
      </c>
      <c r="I33" s="182">
        <v>33957</v>
      </c>
      <c r="J33" s="184">
        <v>33957</v>
      </c>
    </row>
    <row r="34" spans="4:10" ht="15">
      <c r="D34" s="185" t="s">
        <v>100</v>
      </c>
      <c r="E34" s="186">
        <f>SUM(E6:E11,E15,E25)</f>
        <v>437000</v>
      </c>
      <c r="F34" s="187">
        <f>SUM(F6:F11,F15,F25)</f>
        <v>419000</v>
      </c>
      <c r="G34" s="188">
        <f>SUM(G6:G11,G15,G25)</f>
        <v>0</v>
      </c>
      <c r="H34" s="189">
        <f>SUM(H6:H7,H9:H11,H15,H25)</f>
        <v>673000</v>
      </c>
      <c r="I34" s="190">
        <f>SUM(I6:I7,I9:I11,I15,I25)</f>
        <v>437878</v>
      </c>
      <c r="J34" s="191">
        <f>SUM(J6:J7,J9:J11,J15,J25)</f>
        <v>127</v>
      </c>
    </row>
    <row r="35" spans="4:10" ht="15">
      <c r="D35" s="192" t="s">
        <v>101</v>
      </c>
      <c r="E35" s="193">
        <f>SUM(E16,E19,E28,E32:E33)</f>
        <v>1950000</v>
      </c>
      <c r="F35" s="194">
        <f>SUM(F16,F19,F28,F32:F33)</f>
        <v>20174</v>
      </c>
      <c r="G35" s="195">
        <f>SUM(G16,G19,G28,G32:G33)</f>
        <v>20174</v>
      </c>
      <c r="H35" s="196">
        <f>SUM(H8,H16,H19,H28,H32,H33)</f>
        <v>2099000</v>
      </c>
      <c r="I35" s="197">
        <f>SUM(I8,I16,I19,I28,I32,I33)</f>
        <v>332151</v>
      </c>
      <c r="J35" s="198">
        <f>SUM(J8,J16,J19,J28,J32,J33)</f>
        <v>332151</v>
      </c>
    </row>
    <row r="36" spans="4:10" ht="15.75">
      <c r="D36" s="199" t="s">
        <v>102</v>
      </c>
      <c r="E36" s="200">
        <f aca="true" t="shared" si="4" ref="E36:J36">SUM(E34:E35)</f>
        <v>2387000</v>
      </c>
      <c r="F36" s="200">
        <f t="shared" si="4"/>
        <v>439174</v>
      </c>
      <c r="G36" s="200">
        <f t="shared" si="4"/>
        <v>20174</v>
      </c>
      <c r="H36" s="200">
        <f t="shared" si="4"/>
        <v>2772000</v>
      </c>
      <c r="I36" s="200">
        <f t="shared" si="4"/>
        <v>770029</v>
      </c>
      <c r="J36" s="201">
        <f t="shared" si="4"/>
        <v>332278</v>
      </c>
    </row>
  </sheetData>
  <sheetProtection selectLockedCells="1" selectUnlockedCells="1"/>
  <mergeCells count="10">
    <mergeCell ref="A32:B32"/>
    <mergeCell ref="A33:B33"/>
    <mergeCell ref="I1:J1"/>
    <mergeCell ref="E3:J3"/>
    <mergeCell ref="A4:A5"/>
    <mergeCell ref="B4:B5"/>
    <mergeCell ref="C4:C5"/>
    <mergeCell ref="D4:D5"/>
    <mergeCell ref="E4:G4"/>
    <mergeCell ref="H4:J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="120" zoomScaleNormal="120" zoomScalePageLayoutView="0" workbookViewId="0" topLeftCell="A1">
      <selection activeCell="E3" sqref="E3:J3"/>
    </sheetView>
  </sheetViews>
  <sheetFormatPr defaultColWidth="8.7109375" defaultRowHeight="12.75"/>
  <cols>
    <col min="1" max="1" width="4.7109375" style="25" customWidth="1"/>
    <col min="2" max="2" width="30.421875" style="25" customWidth="1"/>
    <col min="3" max="3" width="27.7109375" style="25" customWidth="1"/>
    <col min="4" max="4" width="24.421875" style="25" customWidth="1"/>
    <col min="5" max="5" width="11.57421875" style="25" customWidth="1"/>
    <col min="6" max="6" width="11.421875" style="25" customWidth="1"/>
    <col min="7" max="7" width="13.00390625" style="25" customWidth="1"/>
    <col min="8" max="8" width="11.57421875" style="25" customWidth="1"/>
    <col min="9" max="9" width="11.421875" style="25" customWidth="1"/>
    <col min="10" max="10" width="13.00390625" style="25" customWidth="1"/>
    <col min="11" max="16384" width="8.7109375" style="25" customWidth="1"/>
  </cols>
  <sheetData>
    <row r="1" spans="4:10" ht="18">
      <c r="D1" s="26" t="s">
        <v>58</v>
      </c>
      <c r="E1" s="27"/>
      <c r="H1" s="27"/>
      <c r="I1" s="242" t="s">
        <v>104</v>
      </c>
      <c r="J1" s="242"/>
    </row>
    <row r="2" spans="4:8" ht="15">
      <c r="D2" s="28"/>
      <c r="E2" s="27"/>
      <c r="H2" s="27"/>
    </row>
    <row r="3" spans="4:10" ht="15">
      <c r="D3" s="28"/>
      <c r="E3" s="243">
        <v>2018</v>
      </c>
      <c r="F3" s="243"/>
      <c r="G3" s="243"/>
      <c r="H3" s="243"/>
      <c r="I3" s="243"/>
      <c r="J3" s="243"/>
    </row>
    <row r="4" spans="1:10" ht="12.75" customHeight="1">
      <c r="A4" s="244" t="s">
        <v>60</v>
      </c>
      <c r="B4" s="245" t="s">
        <v>61</v>
      </c>
      <c r="C4" s="246" t="s">
        <v>62</v>
      </c>
      <c r="D4" s="247" t="s">
        <v>63</v>
      </c>
      <c r="E4" s="248" t="s">
        <v>64</v>
      </c>
      <c r="F4" s="248"/>
      <c r="G4" s="248"/>
      <c r="H4" s="249" t="s">
        <v>65</v>
      </c>
      <c r="I4" s="249"/>
      <c r="J4" s="249"/>
    </row>
    <row r="5" spans="1:10" ht="15">
      <c r="A5" s="244"/>
      <c r="B5" s="245"/>
      <c r="C5" s="246"/>
      <c r="D5" s="247"/>
      <c r="E5" s="29" t="s">
        <v>66</v>
      </c>
      <c r="F5" s="30" t="s">
        <v>67</v>
      </c>
      <c r="G5" s="31" t="s">
        <v>68</v>
      </c>
      <c r="H5" s="29" t="s">
        <v>66</v>
      </c>
      <c r="I5" s="30" t="s">
        <v>67</v>
      </c>
      <c r="J5" s="32" t="s">
        <v>68</v>
      </c>
    </row>
    <row r="6" spans="1:10" ht="15">
      <c r="A6" s="33">
        <v>1</v>
      </c>
      <c r="B6" s="34" t="s">
        <v>69</v>
      </c>
      <c r="C6" s="35" t="s">
        <v>70</v>
      </c>
      <c r="D6" s="36"/>
      <c r="E6" s="37">
        <v>419000</v>
      </c>
      <c r="F6" s="38">
        <v>419000</v>
      </c>
      <c r="G6" s="39">
        <v>419000</v>
      </c>
      <c r="H6" s="37">
        <v>1202000</v>
      </c>
      <c r="I6" s="38">
        <v>597982</v>
      </c>
      <c r="J6" s="208">
        <v>597982</v>
      </c>
    </row>
    <row r="7" spans="1:10" ht="15">
      <c r="A7" s="41">
        <v>2</v>
      </c>
      <c r="B7" s="42" t="s">
        <v>71</v>
      </c>
      <c r="C7" s="43" t="s">
        <v>70</v>
      </c>
      <c r="D7" s="44"/>
      <c r="E7" s="45">
        <v>0</v>
      </c>
      <c r="F7" s="46">
        <v>0</v>
      </c>
      <c r="G7" s="47">
        <v>0</v>
      </c>
      <c r="H7" s="45">
        <v>51000</v>
      </c>
      <c r="I7" s="46">
        <v>4137</v>
      </c>
      <c r="J7" s="209">
        <v>4137</v>
      </c>
    </row>
    <row r="8" spans="1:10" s="57" customFormat="1" ht="12.75" customHeight="1">
      <c r="A8" s="49">
        <v>3</v>
      </c>
      <c r="B8" s="50" t="s">
        <v>72</v>
      </c>
      <c r="C8" s="51"/>
      <c r="D8" s="52"/>
      <c r="E8" s="53">
        <v>0</v>
      </c>
      <c r="F8" s="54">
        <v>0</v>
      </c>
      <c r="G8" s="55">
        <v>0</v>
      </c>
      <c r="H8" s="53">
        <v>0</v>
      </c>
      <c r="I8" s="54">
        <v>0</v>
      </c>
      <c r="J8" s="210">
        <v>0</v>
      </c>
    </row>
    <row r="9" spans="1:10" ht="15">
      <c r="A9" s="41">
        <v>4</v>
      </c>
      <c r="B9" s="42" t="s">
        <v>73</v>
      </c>
      <c r="C9" s="43" t="s">
        <v>70</v>
      </c>
      <c r="D9" s="44"/>
      <c r="E9" s="45">
        <v>0</v>
      </c>
      <c r="F9" s="46"/>
      <c r="G9" s="47"/>
      <c r="H9" s="45">
        <v>7000</v>
      </c>
      <c r="I9" s="46">
        <v>0</v>
      </c>
      <c r="J9" s="209">
        <v>0</v>
      </c>
    </row>
    <row r="10" spans="1:10" ht="24.75" customHeight="1">
      <c r="A10" s="41">
        <v>5</v>
      </c>
      <c r="B10" s="42" t="s">
        <v>74</v>
      </c>
      <c r="C10" s="43" t="s">
        <v>70</v>
      </c>
      <c r="D10" s="44"/>
      <c r="E10" s="45">
        <v>0</v>
      </c>
      <c r="F10" s="46">
        <v>0</v>
      </c>
      <c r="G10" s="47">
        <v>0</v>
      </c>
      <c r="H10" s="45">
        <v>7000</v>
      </c>
      <c r="I10" s="46">
        <v>0</v>
      </c>
      <c r="J10" s="209">
        <v>0</v>
      </c>
    </row>
    <row r="11" spans="1:10" ht="26.25" customHeight="1">
      <c r="A11" s="58">
        <v>6</v>
      </c>
      <c r="B11" s="42" t="s">
        <v>75</v>
      </c>
      <c r="C11" s="59" t="s">
        <v>70</v>
      </c>
      <c r="D11" s="60"/>
      <c r="E11" s="61">
        <v>0</v>
      </c>
      <c r="F11" s="62"/>
      <c r="G11" s="63"/>
      <c r="H11" s="61">
        <v>3000</v>
      </c>
      <c r="I11" s="62">
        <v>0</v>
      </c>
      <c r="J11" s="211">
        <v>0</v>
      </c>
    </row>
    <row r="12" spans="1:10" ht="15">
      <c r="A12" s="65"/>
      <c r="B12" s="66" t="s">
        <v>76</v>
      </c>
      <c r="C12" s="67" t="s">
        <v>77</v>
      </c>
      <c r="D12" s="68" t="s">
        <v>78</v>
      </c>
      <c r="E12" s="69">
        <f aca="true" t="shared" si="0" ref="E12:J12">SUM(E13:E14)</f>
        <v>1950000</v>
      </c>
      <c r="F12" s="70">
        <f t="shared" si="0"/>
        <v>20174</v>
      </c>
      <c r="G12" s="71">
        <f t="shared" si="0"/>
        <v>20174</v>
      </c>
      <c r="H12" s="69">
        <f t="shared" si="0"/>
        <v>1602000</v>
      </c>
      <c r="I12" s="70">
        <f t="shared" si="0"/>
        <v>295326</v>
      </c>
      <c r="J12" s="212">
        <f t="shared" si="0"/>
        <v>295326</v>
      </c>
    </row>
    <row r="13" spans="1:10" ht="15">
      <c r="A13" s="73"/>
      <c r="B13" s="74"/>
      <c r="C13" s="75" t="s">
        <v>79</v>
      </c>
      <c r="D13" s="76" t="s">
        <v>80</v>
      </c>
      <c r="E13" s="77">
        <f>E15+E17</f>
        <v>700000</v>
      </c>
      <c r="F13" s="78">
        <f>F15+F17</f>
        <v>20174</v>
      </c>
      <c r="G13" s="79">
        <f>G15+G17</f>
        <v>20174</v>
      </c>
      <c r="H13" s="202">
        <f>SUM(H15,H17)</f>
        <v>5000</v>
      </c>
      <c r="I13" s="203">
        <f>SUM(I15,I17)</f>
        <v>0</v>
      </c>
      <c r="J13" s="213">
        <f>SUM(J15,J17)</f>
        <v>0</v>
      </c>
    </row>
    <row r="14" spans="1:10" ht="15">
      <c r="A14" s="73"/>
      <c r="B14" s="74"/>
      <c r="C14" s="83" t="s">
        <v>81</v>
      </c>
      <c r="D14" s="84" t="s">
        <v>82</v>
      </c>
      <c r="E14" s="85">
        <f>SUM(E18)</f>
        <v>1250000</v>
      </c>
      <c r="F14" s="86">
        <f>SUM(F18)</f>
        <v>0</v>
      </c>
      <c r="G14" s="87">
        <f>SUM(G18)</f>
        <v>0</v>
      </c>
      <c r="H14" s="205">
        <f>H18</f>
        <v>1597000</v>
      </c>
      <c r="I14" s="206">
        <f>I18</f>
        <v>295326</v>
      </c>
      <c r="J14" s="214">
        <f>J18</f>
        <v>295326</v>
      </c>
    </row>
    <row r="15" spans="1:10" ht="15">
      <c r="A15" s="91"/>
      <c r="B15" s="92"/>
      <c r="C15" s="93" t="s">
        <v>83</v>
      </c>
      <c r="D15" s="94" t="s">
        <v>80</v>
      </c>
      <c r="E15" s="95">
        <v>0</v>
      </c>
      <c r="F15" s="96">
        <v>0</v>
      </c>
      <c r="G15" s="97">
        <v>0</v>
      </c>
      <c r="H15" s="95">
        <v>5000</v>
      </c>
      <c r="I15" s="96">
        <v>0</v>
      </c>
      <c r="J15" s="215">
        <v>0</v>
      </c>
    </row>
    <row r="16" spans="1:10" ht="15">
      <c r="A16" s="99"/>
      <c r="B16" s="100"/>
      <c r="C16" s="101" t="s">
        <v>84</v>
      </c>
      <c r="D16" s="102" t="s">
        <v>78</v>
      </c>
      <c r="E16" s="103">
        <f aca="true" t="shared" si="1" ref="E16:J16">SUM(E17:E18)</f>
        <v>1950000</v>
      </c>
      <c r="F16" s="104">
        <f t="shared" si="1"/>
        <v>20174</v>
      </c>
      <c r="G16" s="105">
        <f t="shared" si="1"/>
        <v>20174</v>
      </c>
      <c r="H16" s="103">
        <f t="shared" si="1"/>
        <v>1597000</v>
      </c>
      <c r="I16" s="104">
        <f t="shared" si="1"/>
        <v>295326</v>
      </c>
      <c r="J16" s="216">
        <f t="shared" si="1"/>
        <v>295326</v>
      </c>
    </row>
    <row r="17" spans="1:10" ht="15">
      <c r="A17" s="99"/>
      <c r="B17" s="107"/>
      <c r="C17" s="108" t="s">
        <v>79</v>
      </c>
      <c r="D17" s="109" t="s">
        <v>80</v>
      </c>
      <c r="E17" s="110">
        <v>700000</v>
      </c>
      <c r="F17" s="111">
        <v>20174</v>
      </c>
      <c r="G17" s="112">
        <v>20174</v>
      </c>
      <c r="H17" s="110">
        <v>0</v>
      </c>
      <c r="I17" s="111">
        <v>0</v>
      </c>
      <c r="J17" s="113">
        <v>0</v>
      </c>
    </row>
    <row r="18" spans="1:10" ht="15">
      <c r="A18" s="114"/>
      <c r="B18" s="115"/>
      <c r="C18" s="116" t="s">
        <v>81</v>
      </c>
      <c r="D18" s="117" t="s">
        <v>82</v>
      </c>
      <c r="E18" s="118">
        <v>1250000</v>
      </c>
      <c r="F18" s="119">
        <v>0</v>
      </c>
      <c r="G18" s="120">
        <v>0</v>
      </c>
      <c r="H18" s="118">
        <v>1597000</v>
      </c>
      <c r="I18" s="119">
        <v>295326</v>
      </c>
      <c r="J18" s="121">
        <v>295326</v>
      </c>
    </row>
    <row r="19" spans="1:10" ht="15">
      <c r="A19" s="122"/>
      <c r="B19" s="123" t="s">
        <v>85</v>
      </c>
      <c r="C19" s="124" t="s">
        <v>77</v>
      </c>
      <c r="D19" s="124" t="s">
        <v>78</v>
      </c>
      <c r="E19" s="70">
        <v>0</v>
      </c>
      <c r="F19" s="70">
        <v>0</v>
      </c>
      <c r="G19" s="70">
        <v>0</v>
      </c>
      <c r="H19" s="70">
        <f>SUM(H20:H23)</f>
        <v>260000</v>
      </c>
      <c r="I19" s="70">
        <f>SUM(I20:I23)</f>
        <v>4702</v>
      </c>
      <c r="J19" s="212">
        <f>SUM(J20:J23)</f>
        <v>4702</v>
      </c>
    </row>
    <row r="20" spans="1:10" ht="15">
      <c r="A20" s="125"/>
      <c r="B20" s="126"/>
      <c r="C20" s="127" t="s">
        <v>86</v>
      </c>
      <c r="D20" s="127" t="s">
        <v>78</v>
      </c>
      <c r="E20" s="128">
        <v>0</v>
      </c>
      <c r="F20" s="128">
        <v>0</v>
      </c>
      <c r="G20" s="128">
        <v>0</v>
      </c>
      <c r="H20" s="128">
        <v>215000</v>
      </c>
      <c r="I20" s="128">
        <v>3680</v>
      </c>
      <c r="J20" s="217">
        <v>3680</v>
      </c>
    </row>
    <row r="21" spans="1:10" ht="15">
      <c r="A21" s="130"/>
      <c r="B21" s="131"/>
      <c r="C21" s="132" t="s">
        <v>87</v>
      </c>
      <c r="D21" s="132" t="s">
        <v>78</v>
      </c>
      <c r="E21" s="133">
        <v>0</v>
      </c>
      <c r="F21" s="133">
        <v>0</v>
      </c>
      <c r="G21" s="133">
        <v>0</v>
      </c>
      <c r="H21" s="133">
        <v>15000</v>
      </c>
      <c r="I21" s="133">
        <v>902</v>
      </c>
      <c r="J21" s="218">
        <v>902</v>
      </c>
    </row>
    <row r="22" spans="1:10" ht="15">
      <c r="A22" s="135"/>
      <c r="B22" s="136"/>
      <c r="C22" s="137" t="s">
        <v>88</v>
      </c>
      <c r="D22" s="137" t="s">
        <v>78</v>
      </c>
      <c r="E22" s="138">
        <v>0</v>
      </c>
      <c r="F22" s="138">
        <v>0</v>
      </c>
      <c r="G22" s="138">
        <v>0</v>
      </c>
      <c r="H22" s="138">
        <v>11000</v>
      </c>
      <c r="I22" s="138">
        <v>0</v>
      </c>
      <c r="J22" s="219">
        <v>0</v>
      </c>
    </row>
    <row r="23" spans="1:10" ht="15">
      <c r="A23" s="140"/>
      <c r="B23" s="141"/>
      <c r="C23" s="142" t="s">
        <v>89</v>
      </c>
      <c r="D23" s="142" t="s">
        <v>78</v>
      </c>
      <c r="E23" s="143">
        <v>0</v>
      </c>
      <c r="F23" s="143">
        <v>0</v>
      </c>
      <c r="G23" s="143">
        <v>0</v>
      </c>
      <c r="H23" s="143">
        <v>19000</v>
      </c>
      <c r="I23" s="143">
        <v>120</v>
      </c>
      <c r="J23" s="220">
        <v>120</v>
      </c>
    </row>
    <row r="24" spans="1:10" ht="15">
      <c r="A24" s="65"/>
      <c r="B24" s="145" t="s">
        <v>90</v>
      </c>
      <c r="C24" s="146" t="s">
        <v>77</v>
      </c>
      <c r="D24" s="124"/>
      <c r="E24" s="70">
        <f>SUM(E25)</f>
        <v>18000</v>
      </c>
      <c r="F24" s="70">
        <f>SUM(F25)</f>
        <v>0</v>
      </c>
      <c r="G24" s="70">
        <f>SUM(G25)</f>
        <v>0</v>
      </c>
      <c r="H24" s="147">
        <f>SUM(H25,H28)</f>
        <v>23000</v>
      </c>
      <c r="I24" s="147">
        <f>SUM(I25:I28)</f>
        <v>0</v>
      </c>
      <c r="J24" s="212">
        <f>SUM(J25:J28)</f>
        <v>0</v>
      </c>
    </row>
    <row r="25" spans="1:10" ht="15">
      <c r="A25" s="99"/>
      <c r="B25" s="33"/>
      <c r="C25" s="148" t="s">
        <v>70</v>
      </c>
      <c r="D25" s="149" t="s">
        <v>91</v>
      </c>
      <c r="E25" s="150">
        <f aca="true" t="shared" si="2" ref="E25:J25">SUM(E26:E27)</f>
        <v>18000</v>
      </c>
      <c r="F25" s="150">
        <f t="shared" si="2"/>
        <v>0</v>
      </c>
      <c r="G25" s="150">
        <f t="shared" si="2"/>
        <v>0</v>
      </c>
      <c r="H25" s="150">
        <f t="shared" si="2"/>
        <v>0</v>
      </c>
      <c r="I25" s="150">
        <f t="shared" si="2"/>
        <v>0</v>
      </c>
      <c r="J25" s="151">
        <f t="shared" si="2"/>
        <v>0</v>
      </c>
    </row>
    <row r="26" spans="1:10" ht="15">
      <c r="A26" s="99"/>
      <c r="B26" s="152"/>
      <c r="C26" s="153"/>
      <c r="D26" s="154" t="s">
        <v>92</v>
      </c>
      <c r="E26" s="155">
        <v>18000</v>
      </c>
      <c r="F26" s="155">
        <v>0</v>
      </c>
      <c r="G26" s="155">
        <v>0</v>
      </c>
      <c r="H26" s="155">
        <v>0</v>
      </c>
      <c r="I26" s="155">
        <v>0</v>
      </c>
      <c r="J26" s="221">
        <v>0</v>
      </c>
    </row>
    <row r="27" spans="1:10" ht="15">
      <c r="A27" s="99"/>
      <c r="B27" s="152"/>
      <c r="C27" s="153"/>
      <c r="D27" s="154" t="s">
        <v>93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222">
        <v>0</v>
      </c>
    </row>
    <row r="28" spans="1:10" ht="14.25" customHeight="1">
      <c r="A28" s="99"/>
      <c r="B28" s="41"/>
      <c r="C28" s="158" t="s">
        <v>86</v>
      </c>
      <c r="D28" s="158" t="s">
        <v>11</v>
      </c>
      <c r="E28" s="159">
        <f aca="true" t="shared" si="3" ref="E28:J28">SUM(E29:E31)</f>
        <v>0</v>
      </c>
      <c r="F28" s="159">
        <f t="shared" si="3"/>
        <v>0</v>
      </c>
      <c r="G28" s="159">
        <f t="shared" si="3"/>
        <v>0</v>
      </c>
      <c r="H28" s="159">
        <f t="shared" si="3"/>
        <v>23000</v>
      </c>
      <c r="I28" s="159">
        <f t="shared" si="3"/>
        <v>0</v>
      </c>
      <c r="J28" s="223">
        <f t="shared" si="3"/>
        <v>0</v>
      </c>
    </row>
    <row r="29" spans="1:10" ht="15">
      <c r="A29" s="99"/>
      <c r="B29" s="41"/>
      <c r="C29" s="161"/>
      <c r="D29" s="162" t="s">
        <v>94</v>
      </c>
      <c r="E29" s="163">
        <v>0</v>
      </c>
      <c r="F29" s="163">
        <v>0</v>
      </c>
      <c r="G29" s="163">
        <v>0</v>
      </c>
      <c r="H29" s="163">
        <v>11000</v>
      </c>
      <c r="I29" s="163">
        <v>0</v>
      </c>
      <c r="J29" s="224">
        <v>0</v>
      </c>
    </row>
    <row r="30" spans="1:10" ht="15">
      <c r="A30" s="99"/>
      <c r="B30" s="41"/>
      <c r="C30" s="161"/>
      <c r="D30" s="161" t="s">
        <v>95</v>
      </c>
      <c r="E30" s="163">
        <v>0</v>
      </c>
      <c r="F30" s="163">
        <v>0</v>
      </c>
      <c r="G30" s="163">
        <v>0</v>
      </c>
      <c r="H30" s="163">
        <v>2000</v>
      </c>
      <c r="I30" s="163">
        <v>0</v>
      </c>
      <c r="J30" s="224">
        <v>0</v>
      </c>
    </row>
    <row r="31" spans="1:10" ht="15">
      <c r="A31" s="99"/>
      <c r="B31" s="165"/>
      <c r="C31" s="166"/>
      <c r="D31" s="166" t="s">
        <v>96</v>
      </c>
      <c r="E31" s="167">
        <v>0</v>
      </c>
      <c r="F31" s="167">
        <v>0</v>
      </c>
      <c r="G31" s="167">
        <v>0</v>
      </c>
      <c r="H31" s="167">
        <v>10000</v>
      </c>
      <c r="I31" s="167">
        <v>0</v>
      </c>
      <c r="J31" s="225">
        <v>0</v>
      </c>
    </row>
    <row r="32" spans="1:10" ht="15">
      <c r="A32" s="241" t="s">
        <v>98</v>
      </c>
      <c r="B32" s="241"/>
      <c r="C32" s="175" t="s">
        <v>84</v>
      </c>
      <c r="D32" s="176"/>
      <c r="E32" s="177">
        <v>0</v>
      </c>
      <c r="F32" s="178">
        <v>0</v>
      </c>
      <c r="G32" s="179">
        <v>0</v>
      </c>
      <c r="H32" s="177">
        <v>115000</v>
      </c>
      <c r="I32" s="178">
        <v>0</v>
      </c>
      <c r="J32" s="226">
        <v>0</v>
      </c>
    </row>
    <row r="33" spans="1:10" ht="15">
      <c r="A33" s="241" t="s">
        <v>99</v>
      </c>
      <c r="B33" s="241"/>
      <c r="C33" s="175" t="s">
        <v>84</v>
      </c>
      <c r="D33" s="176"/>
      <c r="E33" s="181">
        <v>0</v>
      </c>
      <c r="F33" s="182">
        <v>0</v>
      </c>
      <c r="G33" s="183">
        <v>0</v>
      </c>
      <c r="H33" s="181">
        <v>104000</v>
      </c>
      <c r="I33" s="182">
        <v>52899</v>
      </c>
      <c r="J33" s="227">
        <v>52899</v>
      </c>
    </row>
    <row r="34" spans="4:10" ht="15">
      <c r="D34" s="185" t="s">
        <v>100</v>
      </c>
      <c r="E34" s="186">
        <f>SUM(E6:E11,E15,E25)</f>
        <v>437000</v>
      </c>
      <c r="F34" s="187">
        <f>SUM(F6:F11,F15,F25)</f>
        <v>419000</v>
      </c>
      <c r="G34" s="188">
        <f>SUM(G6:G11,G15,G25)</f>
        <v>419000</v>
      </c>
      <c r="H34" s="189">
        <f>SUM(H6:H7,H9:H11,H15,H25)</f>
        <v>1275000</v>
      </c>
      <c r="I34" s="190">
        <f>SUM(I6:I7,I9:I11,I15,I25)</f>
        <v>602119</v>
      </c>
      <c r="J34" s="191">
        <f>SUM(J6:J7,J9:J11,J15,J25)</f>
        <v>602119</v>
      </c>
    </row>
    <row r="35" spans="4:10" ht="15">
      <c r="D35" s="192" t="s">
        <v>101</v>
      </c>
      <c r="E35" s="193">
        <f>SUM(E16,E19,E28,E32:E33)</f>
        <v>1950000</v>
      </c>
      <c r="F35" s="194">
        <f>SUM(F16,F19,F28,F32:F33)</f>
        <v>20174</v>
      </c>
      <c r="G35" s="195">
        <f>SUM(G16,G19,G28,G32:G33)</f>
        <v>20174</v>
      </c>
      <c r="H35" s="196">
        <f>SUM(H8,H16,H19,H28,H32,H33)</f>
        <v>2099000</v>
      </c>
      <c r="I35" s="197">
        <f>SUM(I8,I16,I19,I28,I32,I33)</f>
        <v>352927</v>
      </c>
      <c r="J35" s="198">
        <f>SUM(J8,J16,J19,J28,J32,J33)</f>
        <v>352927</v>
      </c>
    </row>
    <row r="36" spans="4:10" ht="15.75">
      <c r="D36" s="199" t="s">
        <v>102</v>
      </c>
      <c r="E36" s="200">
        <f aca="true" t="shared" si="4" ref="E36:J36">SUM(E34:E35)</f>
        <v>2387000</v>
      </c>
      <c r="F36" s="200">
        <f t="shared" si="4"/>
        <v>439174</v>
      </c>
      <c r="G36" s="200">
        <f t="shared" si="4"/>
        <v>439174</v>
      </c>
      <c r="H36" s="200">
        <f t="shared" si="4"/>
        <v>3374000</v>
      </c>
      <c r="I36" s="200">
        <f t="shared" si="4"/>
        <v>955046</v>
      </c>
      <c r="J36" s="201">
        <f t="shared" si="4"/>
        <v>955046</v>
      </c>
    </row>
  </sheetData>
  <sheetProtection selectLockedCells="1" selectUnlockedCells="1"/>
  <mergeCells count="10">
    <mergeCell ref="A32:B32"/>
    <mergeCell ref="A33:B33"/>
    <mergeCell ref="I1:J1"/>
    <mergeCell ref="E3:J3"/>
    <mergeCell ref="A4:A5"/>
    <mergeCell ref="B4:B5"/>
    <mergeCell ref="C4:C5"/>
    <mergeCell ref="D4:D5"/>
    <mergeCell ref="E4:G4"/>
    <mergeCell ref="H4:J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="120" zoomScaleNormal="120" zoomScalePageLayoutView="0" workbookViewId="0" topLeftCell="A1">
      <selection activeCell="E3" sqref="E3:J3"/>
    </sheetView>
  </sheetViews>
  <sheetFormatPr defaultColWidth="8.7109375" defaultRowHeight="12.75"/>
  <cols>
    <col min="1" max="1" width="4.7109375" style="25" customWidth="1"/>
    <col min="2" max="2" width="30.421875" style="25" customWidth="1"/>
    <col min="3" max="3" width="27.7109375" style="25" customWidth="1"/>
    <col min="4" max="4" width="24.421875" style="25" customWidth="1"/>
    <col min="5" max="5" width="11.57421875" style="25" customWidth="1"/>
    <col min="6" max="6" width="11.421875" style="25" customWidth="1"/>
    <col min="7" max="7" width="13.00390625" style="25" customWidth="1"/>
    <col min="8" max="8" width="11.57421875" style="25" customWidth="1"/>
    <col min="9" max="9" width="11.421875" style="25" customWidth="1"/>
    <col min="10" max="10" width="13.00390625" style="25" customWidth="1"/>
    <col min="11" max="16384" width="8.7109375" style="25" customWidth="1"/>
  </cols>
  <sheetData>
    <row r="1" spans="4:10" ht="18">
      <c r="D1" s="26" t="s">
        <v>58</v>
      </c>
      <c r="E1" s="27"/>
      <c r="H1" s="27"/>
      <c r="I1" s="242" t="s">
        <v>105</v>
      </c>
      <c r="J1" s="242"/>
    </row>
    <row r="2" spans="4:8" ht="15">
      <c r="D2" s="28"/>
      <c r="E2" s="27"/>
      <c r="H2" s="27"/>
    </row>
    <row r="3" spans="4:10" ht="15">
      <c r="D3" s="28"/>
      <c r="E3" s="243">
        <v>2018</v>
      </c>
      <c r="F3" s="243"/>
      <c r="G3" s="243"/>
      <c r="H3" s="243"/>
      <c r="I3" s="243"/>
      <c r="J3" s="243"/>
    </row>
    <row r="4" spans="1:10" ht="12.75" customHeight="1">
      <c r="A4" s="244" t="s">
        <v>60</v>
      </c>
      <c r="B4" s="245" t="s">
        <v>61</v>
      </c>
      <c r="C4" s="246" t="s">
        <v>62</v>
      </c>
      <c r="D4" s="247" t="s">
        <v>63</v>
      </c>
      <c r="E4" s="248" t="s">
        <v>64</v>
      </c>
      <c r="F4" s="248"/>
      <c r="G4" s="248"/>
      <c r="H4" s="249" t="s">
        <v>65</v>
      </c>
      <c r="I4" s="249"/>
      <c r="J4" s="249"/>
    </row>
    <row r="5" spans="1:10" ht="15">
      <c r="A5" s="244"/>
      <c r="B5" s="245"/>
      <c r="C5" s="246"/>
      <c r="D5" s="247"/>
      <c r="E5" s="29" t="s">
        <v>66</v>
      </c>
      <c r="F5" s="30" t="s">
        <v>67</v>
      </c>
      <c r="G5" s="31" t="s">
        <v>68</v>
      </c>
      <c r="H5" s="29" t="s">
        <v>66</v>
      </c>
      <c r="I5" s="30" t="s">
        <v>67</v>
      </c>
      <c r="J5" s="32" t="s">
        <v>68</v>
      </c>
    </row>
    <row r="6" spans="1:10" ht="15">
      <c r="A6" s="33">
        <v>1</v>
      </c>
      <c r="B6" s="34" t="s">
        <v>69</v>
      </c>
      <c r="C6" s="35" t="s">
        <v>70</v>
      </c>
      <c r="D6" s="36"/>
      <c r="E6" s="37">
        <v>419000</v>
      </c>
      <c r="F6" s="38">
        <v>419000</v>
      </c>
      <c r="G6" s="39">
        <v>419000</v>
      </c>
      <c r="H6" s="37">
        <v>1552000</v>
      </c>
      <c r="I6" s="38">
        <v>880994</v>
      </c>
      <c r="J6" s="208">
        <v>880994</v>
      </c>
    </row>
    <row r="7" spans="1:10" ht="15">
      <c r="A7" s="41">
        <v>2</v>
      </c>
      <c r="B7" s="42" t="s">
        <v>71</v>
      </c>
      <c r="C7" s="43" t="s">
        <v>70</v>
      </c>
      <c r="D7" s="44"/>
      <c r="E7" s="45">
        <v>0</v>
      </c>
      <c r="F7" s="46">
        <v>0</v>
      </c>
      <c r="G7" s="47">
        <v>0</v>
      </c>
      <c r="H7" s="45">
        <v>51000</v>
      </c>
      <c r="I7" s="46">
        <v>14483</v>
      </c>
      <c r="J7" s="209">
        <v>14483</v>
      </c>
    </row>
    <row r="8" spans="1:10" s="57" customFormat="1" ht="12.75" customHeight="1">
      <c r="A8" s="49">
        <v>3</v>
      </c>
      <c r="B8" s="50" t="s">
        <v>72</v>
      </c>
      <c r="C8" s="51"/>
      <c r="D8" s="52"/>
      <c r="E8" s="53">
        <v>0</v>
      </c>
      <c r="F8" s="54">
        <v>0</v>
      </c>
      <c r="G8" s="55">
        <v>0</v>
      </c>
      <c r="H8" s="53">
        <v>0</v>
      </c>
      <c r="I8" s="54">
        <v>0</v>
      </c>
      <c r="J8" s="210">
        <v>0</v>
      </c>
    </row>
    <row r="9" spans="1:10" ht="15">
      <c r="A9" s="41">
        <v>4</v>
      </c>
      <c r="B9" s="42" t="s">
        <v>73</v>
      </c>
      <c r="C9" s="43" t="s">
        <v>70</v>
      </c>
      <c r="D9" s="44"/>
      <c r="E9" s="45">
        <v>0</v>
      </c>
      <c r="F9" s="46"/>
      <c r="G9" s="47"/>
      <c r="H9" s="45">
        <v>7000</v>
      </c>
      <c r="I9" s="46">
        <v>343</v>
      </c>
      <c r="J9" s="209">
        <v>343</v>
      </c>
    </row>
    <row r="10" spans="1:10" ht="24.75" customHeight="1">
      <c r="A10" s="41">
        <v>5</v>
      </c>
      <c r="B10" s="42" t="s">
        <v>74</v>
      </c>
      <c r="C10" s="43" t="s">
        <v>70</v>
      </c>
      <c r="D10" s="44"/>
      <c r="E10" s="45">
        <v>0</v>
      </c>
      <c r="F10" s="46">
        <v>0</v>
      </c>
      <c r="G10" s="47">
        <v>0</v>
      </c>
      <c r="H10" s="45">
        <v>7000</v>
      </c>
      <c r="I10" s="46">
        <v>500</v>
      </c>
      <c r="J10" s="209">
        <v>500</v>
      </c>
    </row>
    <row r="11" spans="1:10" ht="26.25" customHeight="1">
      <c r="A11" s="58">
        <v>6</v>
      </c>
      <c r="B11" s="42" t="s">
        <v>75</v>
      </c>
      <c r="C11" s="59" t="s">
        <v>70</v>
      </c>
      <c r="D11" s="60"/>
      <c r="E11" s="61">
        <v>0</v>
      </c>
      <c r="F11" s="62"/>
      <c r="G11" s="63"/>
      <c r="H11" s="61">
        <v>3000</v>
      </c>
      <c r="I11" s="62">
        <v>0</v>
      </c>
      <c r="J11" s="211">
        <v>0</v>
      </c>
    </row>
    <row r="12" spans="1:10" ht="15">
      <c r="A12" s="65"/>
      <c r="B12" s="66" t="s">
        <v>76</v>
      </c>
      <c r="C12" s="67" t="s">
        <v>77</v>
      </c>
      <c r="D12" s="68" t="s">
        <v>78</v>
      </c>
      <c r="E12" s="69">
        <f aca="true" t="shared" si="0" ref="E12:J12">SUM(E13:E14)</f>
        <v>1950000</v>
      </c>
      <c r="F12" s="70">
        <f t="shared" si="0"/>
        <v>30688</v>
      </c>
      <c r="G12" s="71">
        <f t="shared" si="0"/>
        <v>30688</v>
      </c>
      <c r="H12" s="69">
        <f t="shared" si="0"/>
        <v>1602000</v>
      </c>
      <c r="I12" s="70">
        <f t="shared" si="0"/>
        <v>641908</v>
      </c>
      <c r="J12" s="212">
        <f t="shared" si="0"/>
        <v>641908</v>
      </c>
    </row>
    <row r="13" spans="1:10" ht="15">
      <c r="A13" s="73"/>
      <c r="B13" s="74"/>
      <c r="C13" s="75" t="s">
        <v>79</v>
      </c>
      <c r="D13" s="76" t="s">
        <v>80</v>
      </c>
      <c r="E13" s="77">
        <f>E15+E17</f>
        <v>165000</v>
      </c>
      <c r="F13" s="78">
        <f>F15+F17</f>
        <v>30688</v>
      </c>
      <c r="G13" s="79">
        <f>G15+G17</f>
        <v>30688</v>
      </c>
      <c r="H13" s="202">
        <f>SUM(H15,H17)</f>
        <v>5000</v>
      </c>
      <c r="I13" s="203">
        <v>795</v>
      </c>
      <c r="J13" s="213">
        <v>795</v>
      </c>
    </row>
    <row r="14" spans="1:10" ht="15">
      <c r="A14" s="73"/>
      <c r="B14" s="74"/>
      <c r="C14" s="83" t="s">
        <v>81</v>
      </c>
      <c r="D14" s="84" t="s">
        <v>82</v>
      </c>
      <c r="E14" s="85">
        <f>SUM(E18)</f>
        <v>1785000</v>
      </c>
      <c r="F14" s="86">
        <f>SUM(F18)</f>
        <v>0</v>
      </c>
      <c r="G14" s="87">
        <f>SUM(G18)</f>
        <v>0</v>
      </c>
      <c r="H14" s="205">
        <f>H18</f>
        <v>1597000</v>
      </c>
      <c r="I14" s="206">
        <f>I18</f>
        <v>641113</v>
      </c>
      <c r="J14" s="214">
        <f>J18</f>
        <v>641113</v>
      </c>
    </row>
    <row r="15" spans="1:10" ht="15">
      <c r="A15" s="91"/>
      <c r="B15" s="92"/>
      <c r="C15" s="93" t="s">
        <v>83</v>
      </c>
      <c r="D15" s="94" t="s">
        <v>80</v>
      </c>
      <c r="E15" s="95">
        <v>0</v>
      </c>
      <c r="F15" s="96">
        <v>0</v>
      </c>
      <c r="G15" s="97">
        <v>0</v>
      </c>
      <c r="H15" s="95">
        <v>5000</v>
      </c>
      <c r="I15" s="96">
        <v>0</v>
      </c>
      <c r="J15" s="215">
        <v>0</v>
      </c>
    </row>
    <row r="16" spans="1:10" ht="15">
      <c r="A16" s="99"/>
      <c r="B16" s="100"/>
      <c r="C16" s="101" t="s">
        <v>84</v>
      </c>
      <c r="D16" s="102" t="s">
        <v>78</v>
      </c>
      <c r="E16" s="103">
        <f aca="true" t="shared" si="1" ref="E16:J16">SUM(E17:E18)</f>
        <v>1950000</v>
      </c>
      <c r="F16" s="104">
        <f t="shared" si="1"/>
        <v>30688</v>
      </c>
      <c r="G16" s="105">
        <f t="shared" si="1"/>
        <v>30688</v>
      </c>
      <c r="H16" s="103">
        <f t="shared" si="1"/>
        <v>1597000</v>
      </c>
      <c r="I16" s="104">
        <f t="shared" si="1"/>
        <v>641113</v>
      </c>
      <c r="J16" s="216">
        <f t="shared" si="1"/>
        <v>641113</v>
      </c>
    </row>
    <row r="17" spans="1:10" ht="15">
      <c r="A17" s="99"/>
      <c r="B17" s="107"/>
      <c r="C17" s="108" t="s">
        <v>79</v>
      </c>
      <c r="D17" s="109" t="s">
        <v>80</v>
      </c>
      <c r="E17" s="110">
        <v>165000</v>
      </c>
      <c r="F17" s="111">
        <v>30688</v>
      </c>
      <c r="G17" s="112">
        <v>30688</v>
      </c>
      <c r="H17" s="110">
        <v>0</v>
      </c>
      <c r="I17" s="111">
        <v>0</v>
      </c>
      <c r="J17" s="113">
        <v>0</v>
      </c>
    </row>
    <row r="18" spans="1:10" ht="15">
      <c r="A18" s="114"/>
      <c r="B18" s="115"/>
      <c r="C18" s="116" t="s">
        <v>81</v>
      </c>
      <c r="D18" s="117" t="s">
        <v>82</v>
      </c>
      <c r="E18" s="118">
        <v>1785000</v>
      </c>
      <c r="F18" s="119">
        <v>0</v>
      </c>
      <c r="G18" s="120">
        <v>0</v>
      </c>
      <c r="H18" s="118">
        <v>1597000</v>
      </c>
      <c r="I18" s="119">
        <v>641113</v>
      </c>
      <c r="J18" s="121">
        <v>641113</v>
      </c>
    </row>
    <row r="19" spans="1:10" ht="15">
      <c r="A19" s="122"/>
      <c r="B19" s="123" t="s">
        <v>85</v>
      </c>
      <c r="C19" s="124" t="s">
        <v>77</v>
      </c>
      <c r="D19" s="124" t="s">
        <v>78</v>
      </c>
      <c r="E19" s="70">
        <v>0</v>
      </c>
      <c r="F19" s="70">
        <v>0</v>
      </c>
      <c r="G19" s="70">
        <v>0</v>
      </c>
      <c r="H19" s="70">
        <f>SUM(H20:H23)</f>
        <v>260000</v>
      </c>
      <c r="I19" s="70">
        <f>SUM(I20:I23)</f>
        <v>35577</v>
      </c>
      <c r="J19" s="212">
        <f>SUM(J20:J23)</f>
        <v>35577</v>
      </c>
    </row>
    <row r="20" spans="1:10" ht="15">
      <c r="A20" s="125"/>
      <c r="B20" s="126"/>
      <c r="C20" s="127" t="s">
        <v>86</v>
      </c>
      <c r="D20" s="127" t="s">
        <v>78</v>
      </c>
      <c r="E20" s="128">
        <v>0</v>
      </c>
      <c r="F20" s="128">
        <v>0</v>
      </c>
      <c r="G20" s="128">
        <v>0</v>
      </c>
      <c r="H20" s="128">
        <v>215000</v>
      </c>
      <c r="I20" s="128">
        <v>33807</v>
      </c>
      <c r="J20" s="217">
        <v>33807</v>
      </c>
    </row>
    <row r="21" spans="1:10" ht="15">
      <c r="A21" s="130"/>
      <c r="B21" s="131"/>
      <c r="C21" s="132" t="s">
        <v>87</v>
      </c>
      <c r="D21" s="132" t="s">
        <v>78</v>
      </c>
      <c r="E21" s="133">
        <v>0</v>
      </c>
      <c r="F21" s="133">
        <v>0</v>
      </c>
      <c r="G21" s="133">
        <v>0</v>
      </c>
      <c r="H21" s="133">
        <v>15000</v>
      </c>
      <c r="I21" s="133">
        <v>1650</v>
      </c>
      <c r="J21" s="218">
        <v>1650</v>
      </c>
    </row>
    <row r="22" spans="1:10" ht="15">
      <c r="A22" s="135"/>
      <c r="B22" s="136"/>
      <c r="C22" s="137" t="s">
        <v>88</v>
      </c>
      <c r="D22" s="137" t="s">
        <v>78</v>
      </c>
      <c r="E22" s="138">
        <v>0</v>
      </c>
      <c r="F22" s="138">
        <v>0</v>
      </c>
      <c r="G22" s="138">
        <v>0</v>
      </c>
      <c r="H22" s="138">
        <v>11000</v>
      </c>
      <c r="I22" s="138">
        <v>0</v>
      </c>
      <c r="J22" s="219">
        <v>0</v>
      </c>
    </row>
    <row r="23" spans="1:10" ht="15">
      <c r="A23" s="140"/>
      <c r="B23" s="141"/>
      <c r="C23" s="142" t="s">
        <v>89</v>
      </c>
      <c r="D23" s="142" t="s">
        <v>78</v>
      </c>
      <c r="E23" s="143">
        <v>0</v>
      </c>
      <c r="F23" s="143">
        <v>0</v>
      </c>
      <c r="G23" s="143">
        <v>0</v>
      </c>
      <c r="H23" s="143">
        <v>19000</v>
      </c>
      <c r="I23" s="143">
        <v>120</v>
      </c>
      <c r="J23" s="220">
        <v>120</v>
      </c>
    </row>
    <row r="24" spans="1:10" ht="15">
      <c r="A24" s="65"/>
      <c r="B24" s="145" t="s">
        <v>90</v>
      </c>
      <c r="C24" s="146" t="s">
        <v>77</v>
      </c>
      <c r="D24" s="124"/>
      <c r="E24" s="70">
        <f>SUM(E25)</f>
        <v>18000</v>
      </c>
      <c r="F24" s="70">
        <f>SUM(F25)</f>
        <v>0</v>
      </c>
      <c r="G24" s="70">
        <f>SUM(G25)</f>
        <v>0</v>
      </c>
      <c r="H24" s="147">
        <f>SUM(H25,H28)</f>
        <v>23000</v>
      </c>
      <c r="I24" s="147">
        <f>SUM(I25:I28)</f>
        <v>1877</v>
      </c>
      <c r="J24" s="212">
        <f>SUM(J25:J28)</f>
        <v>1877</v>
      </c>
    </row>
    <row r="25" spans="1:10" ht="15">
      <c r="A25" s="99"/>
      <c r="B25" s="33"/>
      <c r="C25" s="148" t="s">
        <v>70</v>
      </c>
      <c r="D25" s="149" t="s">
        <v>91</v>
      </c>
      <c r="E25" s="150">
        <f aca="true" t="shared" si="2" ref="E25:J25">SUM(E26:E27)</f>
        <v>18000</v>
      </c>
      <c r="F25" s="150">
        <f t="shared" si="2"/>
        <v>0</v>
      </c>
      <c r="G25" s="150">
        <f t="shared" si="2"/>
        <v>0</v>
      </c>
      <c r="H25" s="150">
        <f t="shared" si="2"/>
        <v>0</v>
      </c>
      <c r="I25" s="150">
        <f t="shared" si="2"/>
        <v>0</v>
      </c>
      <c r="J25" s="151">
        <f t="shared" si="2"/>
        <v>0</v>
      </c>
    </row>
    <row r="26" spans="1:10" ht="15">
      <c r="A26" s="99"/>
      <c r="B26" s="152"/>
      <c r="C26" s="153"/>
      <c r="D26" s="154" t="s">
        <v>92</v>
      </c>
      <c r="E26" s="155">
        <v>18000</v>
      </c>
      <c r="F26" s="155">
        <v>0</v>
      </c>
      <c r="G26" s="155">
        <v>0</v>
      </c>
      <c r="H26" s="155">
        <v>0</v>
      </c>
      <c r="I26" s="155">
        <v>0</v>
      </c>
      <c r="J26" s="221">
        <v>0</v>
      </c>
    </row>
    <row r="27" spans="1:10" ht="15">
      <c r="A27" s="99"/>
      <c r="B27" s="152"/>
      <c r="C27" s="153"/>
      <c r="D27" s="154" t="s">
        <v>93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222">
        <v>0</v>
      </c>
    </row>
    <row r="28" spans="1:10" ht="14.25" customHeight="1">
      <c r="A28" s="99"/>
      <c r="B28" s="41"/>
      <c r="C28" s="158" t="s">
        <v>86</v>
      </c>
      <c r="D28" s="158" t="s">
        <v>11</v>
      </c>
      <c r="E28" s="159">
        <f aca="true" t="shared" si="3" ref="E28:J28">SUM(E29:E31)</f>
        <v>0</v>
      </c>
      <c r="F28" s="159">
        <f t="shared" si="3"/>
        <v>0</v>
      </c>
      <c r="G28" s="159">
        <f t="shared" si="3"/>
        <v>0</v>
      </c>
      <c r="H28" s="159">
        <f t="shared" si="3"/>
        <v>23000</v>
      </c>
      <c r="I28" s="159">
        <f t="shared" si="3"/>
        <v>1877</v>
      </c>
      <c r="J28" s="223">
        <f t="shared" si="3"/>
        <v>1877</v>
      </c>
    </row>
    <row r="29" spans="1:10" ht="15">
      <c r="A29" s="99"/>
      <c r="B29" s="41"/>
      <c r="C29" s="161"/>
      <c r="D29" s="162" t="s">
        <v>94</v>
      </c>
      <c r="E29" s="163">
        <v>0</v>
      </c>
      <c r="F29" s="163">
        <v>0</v>
      </c>
      <c r="G29" s="163">
        <v>0</v>
      </c>
      <c r="H29" s="163">
        <v>11000</v>
      </c>
      <c r="I29" s="163">
        <v>1877</v>
      </c>
      <c r="J29" s="224">
        <v>1877</v>
      </c>
    </row>
    <row r="30" spans="1:10" ht="15">
      <c r="A30" s="99"/>
      <c r="B30" s="41"/>
      <c r="C30" s="161"/>
      <c r="D30" s="161" t="s">
        <v>95</v>
      </c>
      <c r="E30" s="163">
        <v>0</v>
      </c>
      <c r="F30" s="163">
        <v>0</v>
      </c>
      <c r="G30" s="163">
        <v>0</v>
      </c>
      <c r="H30" s="163">
        <v>2000</v>
      </c>
      <c r="I30" s="163">
        <v>0</v>
      </c>
      <c r="J30" s="224">
        <v>0</v>
      </c>
    </row>
    <row r="31" spans="1:10" ht="15">
      <c r="A31" s="99"/>
      <c r="B31" s="165"/>
      <c r="C31" s="166"/>
      <c r="D31" s="166" t="s">
        <v>96</v>
      </c>
      <c r="E31" s="167">
        <v>0</v>
      </c>
      <c r="F31" s="167">
        <v>0</v>
      </c>
      <c r="G31" s="167">
        <v>0</v>
      </c>
      <c r="H31" s="167">
        <v>10000</v>
      </c>
      <c r="I31" s="167">
        <v>0</v>
      </c>
      <c r="J31" s="225">
        <v>0</v>
      </c>
    </row>
    <row r="32" spans="1:10" ht="15">
      <c r="A32" s="241" t="s">
        <v>98</v>
      </c>
      <c r="B32" s="241"/>
      <c r="C32" s="175" t="s">
        <v>84</v>
      </c>
      <c r="D32" s="176"/>
      <c r="E32" s="177">
        <v>0</v>
      </c>
      <c r="F32" s="178">
        <v>0</v>
      </c>
      <c r="G32" s="179">
        <v>0</v>
      </c>
      <c r="H32" s="177">
        <v>115000</v>
      </c>
      <c r="I32" s="178">
        <v>0</v>
      </c>
      <c r="J32" s="226">
        <v>0</v>
      </c>
    </row>
    <row r="33" spans="1:10" ht="15">
      <c r="A33" s="241" t="s">
        <v>99</v>
      </c>
      <c r="B33" s="241"/>
      <c r="C33" s="175" t="s">
        <v>84</v>
      </c>
      <c r="D33" s="176"/>
      <c r="E33" s="181">
        <v>0</v>
      </c>
      <c r="F33" s="182">
        <v>0</v>
      </c>
      <c r="G33" s="183">
        <v>0</v>
      </c>
      <c r="H33" s="181">
        <v>124000</v>
      </c>
      <c r="I33" s="182">
        <v>66528</v>
      </c>
      <c r="J33" s="227">
        <v>66528</v>
      </c>
    </row>
    <row r="34" spans="4:10" ht="15">
      <c r="D34" s="185" t="s">
        <v>100</v>
      </c>
      <c r="E34" s="186">
        <f>SUM(E6:E11,E15,E25)</f>
        <v>437000</v>
      </c>
      <c r="F34" s="187">
        <f>SUM(F6:F11,F15,F25)</f>
        <v>419000</v>
      </c>
      <c r="G34" s="188">
        <f>SUM(G6:G11,G15,G25)</f>
        <v>419000</v>
      </c>
      <c r="H34" s="189">
        <f>SUM(H6:H7,H9:H11,H15,H25)</f>
        <v>1625000</v>
      </c>
      <c r="I34" s="190">
        <f>SUM(I6:I7,I9:I11,I15,I25)</f>
        <v>896320</v>
      </c>
      <c r="J34" s="191">
        <f>SUM(J6:J7,J9:J11,J15,J25)</f>
        <v>896320</v>
      </c>
    </row>
    <row r="35" spans="4:10" ht="15">
      <c r="D35" s="192" t="s">
        <v>101</v>
      </c>
      <c r="E35" s="193">
        <f>SUM(E16,E19,E28,E32:E33)</f>
        <v>1950000</v>
      </c>
      <c r="F35" s="194">
        <f>SUM(F16,F19,F28,F32:F33)</f>
        <v>30688</v>
      </c>
      <c r="G35" s="195">
        <f>SUM(G16,G19,G28,G32:G33)</f>
        <v>30688</v>
      </c>
      <c r="H35" s="196">
        <f>SUM(H8,H16,H19,H28,H32,H33)</f>
        <v>2119000</v>
      </c>
      <c r="I35" s="197">
        <f>SUM(I8,I16,I19,I28,I32,I33)</f>
        <v>745095</v>
      </c>
      <c r="J35" s="198">
        <f>SUM(J8,J16,J19,J28,J32,J33)</f>
        <v>745095</v>
      </c>
    </row>
    <row r="36" spans="4:10" ht="15.75">
      <c r="D36" s="199" t="s">
        <v>102</v>
      </c>
      <c r="E36" s="200">
        <f aca="true" t="shared" si="4" ref="E36:J36">SUM(E34:E35)</f>
        <v>2387000</v>
      </c>
      <c r="F36" s="200">
        <f t="shared" si="4"/>
        <v>449688</v>
      </c>
      <c r="G36" s="200">
        <f t="shared" si="4"/>
        <v>449688</v>
      </c>
      <c r="H36" s="200">
        <f t="shared" si="4"/>
        <v>3744000</v>
      </c>
      <c r="I36" s="200">
        <f t="shared" si="4"/>
        <v>1641415</v>
      </c>
      <c r="J36" s="201">
        <f t="shared" si="4"/>
        <v>1641415</v>
      </c>
    </row>
  </sheetData>
  <sheetProtection selectLockedCells="1" selectUnlockedCells="1"/>
  <mergeCells count="10">
    <mergeCell ref="A32:B32"/>
    <mergeCell ref="A33:B33"/>
    <mergeCell ref="I1:J1"/>
    <mergeCell ref="E3:J3"/>
    <mergeCell ref="A4:A5"/>
    <mergeCell ref="B4:B5"/>
    <mergeCell ref="C4:C5"/>
    <mergeCell ref="D4:D5"/>
    <mergeCell ref="E4:G4"/>
    <mergeCell ref="H4:J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="120" zoomScaleNormal="120" zoomScalePageLayoutView="0" workbookViewId="0" topLeftCell="A1">
      <selection activeCell="E3" sqref="E3:J3"/>
    </sheetView>
  </sheetViews>
  <sheetFormatPr defaultColWidth="8.7109375" defaultRowHeight="12.75"/>
  <cols>
    <col min="1" max="1" width="4.7109375" style="25" customWidth="1"/>
    <col min="2" max="2" width="30.421875" style="25" customWidth="1"/>
    <col min="3" max="3" width="27.7109375" style="25" customWidth="1"/>
    <col min="4" max="4" width="24.421875" style="25" customWidth="1"/>
    <col min="5" max="5" width="11.57421875" style="25" customWidth="1"/>
    <col min="6" max="6" width="11.421875" style="25" customWidth="1"/>
    <col min="7" max="7" width="13.00390625" style="25" customWidth="1"/>
    <col min="8" max="8" width="11.57421875" style="25" customWidth="1"/>
    <col min="9" max="9" width="11.421875" style="25" customWidth="1"/>
    <col min="10" max="10" width="13.00390625" style="25" customWidth="1"/>
    <col min="11" max="16384" width="8.7109375" style="25" customWidth="1"/>
  </cols>
  <sheetData>
    <row r="1" spans="4:10" ht="18">
      <c r="D1" s="26" t="s">
        <v>58</v>
      </c>
      <c r="E1" s="27"/>
      <c r="H1" s="27"/>
      <c r="I1" s="242" t="s">
        <v>106</v>
      </c>
      <c r="J1" s="242"/>
    </row>
    <row r="2" spans="4:8" ht="15">
      <c r="D2" s="28"/>
      <c r="E2" s="27"/>
      <c r="H2" s="27"/>
    </row>
    <row r="3" spans="4:10" ht="15">
      <c r="D3" s="28"/>
      <c r="E3" s="243">
        <v>2018</v>
      </c>
      <c r="F3" s="243"/>
      <c r="G3" s="243"/>
      <c r="H3" s="243"/>
      <c r="I3" s="243"/>
      <c r="J3" s="243"/>
    </row>
    <row r="4" spans="1:10" ht="12.75" customHeight="1">
      <c r="A4" s="244" t="s">
        <v>60</v>
      </c>
      <c r="B4" s="245" t="s">
        <v>61</v>
      </c>
      <c r="C4" s="246" t="s">
        <v>62</v>
      </c>
      <c r="D4" s="247" t="s">
        <v>63</v>
      </c>
      <c r="E4" s="248" t="s">
        <v>64</v>
      </c>
      <c r="F4" s="248"/>
      <c r="G4" s="248"/>
      <c r="H4" s="249" t="s">
        <v>65</v>
      </c>
      <c r="I4" s="249"/>
      <c r="J4" s="249"/>
    </row>
    <row r="5" spans="1:10" ht="15">
      <c r="A5" s="244"/>
      <c r="B5" s="245"/>
      <c r="C5" s="246"/>
      <c r="D5" s="247"/>
      <c r="E5" s="29" t="s">
        <v>66</v>
      </c>
      <c r="F5" s="30" t="s">
        <v>67</v>
      </c>
      <c r="G5" s="31" t="s">
        <v>68</v>
      </c>
      <c r="H5" s="29" t="s">
        <v>66</v>
      </c>
      <c r="I5" s="30" t="s">
        <v>67</v>
      </c>
      <c r="J5" s="32" t="s">
        <v>68</v>
      </c>
    </row>
    <row r="6" spans="1:10" ht="15">
      <c r="A6" s="33">
        <v>1</v>
      </c>
      <c r="B6" s="34" t="s">
        <v>69</v>
      </c>
      <c r="C6" s="35" t="s">
        <v>70</v>
      </c>
      <c r="D6" s="36"/>
      <c r="E6" s="37">
        <v>419000</v>
      </c>
      <c r="F6" s="38">
        <v>419000</v>
      </c>
      <c r="G6" s="39">
        <v>419000</v>
      </c>
      <c r="H6" s="37">
        <v>1552000</v>
      </c>
      <c r="I6" s="38">
        <v>1129060</v>
      </c>
      <c r="J6" s="208">
        <v>1129060</v>
      </c>
    </row>
    <row r="7" spans="1:10" ht="15">
      <c r="A7" s="41">
        <v>2</v>
      </c>
      <c r="B7" s="42" t="s">
        <v>71</v>
      </c>
      <c r="C7" s="43" t="s">
        <v>70</v>
      </c>
      <c r="D7" s="44"/>
      <c r="E7" s="45">
        <v>0</v>
      </c>
      <c r="F7" s="46">
        <v>0</v>
      </c>
      <c r="G7" s="47">
        <v>0</v>
      </c>
      <c r="H7" s="45">
        <v>51000</v>
      </c>
      <c r="I7" s="46">
        <v>17042</v>
      </c>
      <c r="J7" s="209">
        <v>17042</v>
      </c>
    </row>
    <row r="8" spans="1:10" s="57" customFormat="1" ht="12.75" customHeight="1">
      <c r="A8" s="49">
        <v>3</v>
      </c>
      <c r="B8" s="50" t="s">
        <v>72</v>
      </c>
      <c r="C8" s="51"/>
      <c r="D8" s="52"/>
      <c r="E8" s="53">
        <v>0</v>
      </c>
      <c r="F8" s="54">
        <v>0</v>
      </c>
      <c r="G8" s="55">
        <v>0</v>
      </c>
      <c r="H8" s="53">
        <v>0</v>
      </c>
      <c r="I8" s="54">
        <v>0</v>
      </c>
      <c r="J8" s="210">
        <v>0</v>
      </c>
    </row>
    <row r="9" spans="1:10" ht="15">
      <c r="A9" s="41">
        <v>4</v>
      </c>
      <c r="B9" s="42" t="s">
        <v>73</v>
      </c>
      <c r="C9" s="43" t="s">
        <v>70</v>
      </c>
      <c r="D9" s="44"/>
      <c r="E9" s="45">
        <v>0</v>
      </c>
      <c r="F9" s="46"/>
      <c r="G9" s="47"/>
      <c r="H9" s="45">
        <v>7000</v>
      </c>
      <c r="I9" s="46">
        <v>998</v>
      </c>
      <c r="J9" s="209">
        <v>998</v>
      </c>
    </row>
    <row r="10" spans="1:10" ht="24.75" customHeight="1">
      <c r="A10" s="41">
        <v>5</v>
      </c>
      <c r="B10" s="42" t="s">
        <v>74</v>
      </c>
      <c r="C10" s="43" t="s">
        <v>70</v>
      </c>
      <c r="D10" s="44"/>
      <c r="E10" s="45">
        <v>0</v>
      </c>
      <c r="F10" s="46">
        <v>0</v>
      </c>
      <c r="G10" s="47">
        <v>0</v>
      </c>
      <c r="H10" s="45">
        <v>7000</v>
      </c>
      <c r="I10" s="46">
        <v>1105</v>
      </c>
      <c r="J10" s="209">
        <v>1105</v>
      </c>
    </row>
    <row r="11" spans="1:10" ht="26.25" customHeight="1">
      <c r="A11" s="58">
        <v>6</v>
      </c>
      <c r="B11" s="42" t="s">
        <v>75</v>
      </c>
      <c r="C11" s="59" t="s">
        <v>70</v>
      </c>
      <c r="D11" s="60"/>
      <c r="E11" s="61">
        <v>0</v>
      </c>
      <c r="F11" s="62"/>
      <c r="G11" s="63"/>
      <c r="H11" s="61">
        <v>3000</v>
      </c>
      <c r="I11" s="62">
        <v>659</v>
      </c>
      <c r="J11" s="211">
        <v>659</v>
      </c>
    </row>
    <row r="12" spans="1:10" ht="15">
      <c r="A12" s="65"/>
      <c r="B12" s="66" t="s">
        <v>76</v>
      </c>
      <c r="C12" s="67" t="s">
        <v>77</v>
      </c>
      <c r="D12" s="68" t="s">
        <v>78</v>
      </c>
      <c r="E12" s="69">
        <f aca="true" t="shared" si="0" ref="E12:J12">SUM(E13:E14)</f>
        <v>1950000</v>
      </c>
      <c r="F12" s="70">
        <f t="shared" si="0"/>
        <v>69226</v>
      </c>
      <c r="G12" s="71">
        <f t="shared" si="0"/>
        <v>69226</v>
      </c>
      <c r="H12" s="69">
        <f t="shared" si="0"/>
        <v>1602000</v>
      </c>
      <c r="I12" s="70">
        <f t="shared" si="0"/>
        <v>1083795</v>
      </c>
      <c r="J12" s="212">
        <f t="shared" si="0"/>
        <v>1083795</v>
      </c>
    </row>
    <row r="13" spans="1:10" ht="15">
      <c r="A13" s="73"/>
      <c r="B13" s="74"/>
      <c r="C13" s="75" t="s">
        <v>79</v>
      </c>
      <c r="D13" s="76" t="s">
        <v>80</v>
      </c>
      <c r="E13" s="77">
        <f>E15+E17</f>
        <v>165000</v>
      </c>
      <c r="F13" s="78">
        <f>F15+F17</f>
        <v>51953</v>
      </c>
      <c r="G13" s="79">
        <f>G15+G17</f>
        <v>51953</v>
      </c>
      <c r="H13" s="202">
        <f>SUM(H15,H17)</f>
        <v>5000</v>
      </c>
      <c r="I13" s="203">
        <v>795</v>
      </c>
      <c r="J13" s="213">
        <v>795</v>
      </c>
    </row>
    <row r="14" spans="1:10" ht="15">
      <c r="A14" s="73"/>
      <c r="B14" s="74"/>
      <c r="C14" s="83" t="s">
        <v>81</v>
      </c>
      <c r="D14" s="84" t="s">
        <v>82</v>
      </c>
      <c r="E14" s="85">
        <f>SUM(E18)</f>
        <v>1785000</v>
      </c>
      <c r="F14" s="86">
        <f>SUM(F18)</f>
        <v>17273</v>
      </c>
      <c r="G14" s="87">
        <f>SUM(G18)</f>
        <v>17273</v>
      </c>
      <c r="H14" s="205">
        <f>H18</f>
        <v>1597000</v>
      </c>
      <c r="I14" s="206">
        <f>I18</f>
        <v>1083000</v>
      </c>
      <c r="J14" s="214">
        <f>J18</f>
        <v>1083000</v>
      </c>
    </row>
    <row r="15" spans="1:10" ht="15">
      <c r="A15" s="91"/>
      <c r="B15" s="92"/>
      <c r="C15" s="93" t="s">
        <v>83</v>
      </c>
      <c r="D15" s="94" t="s">
        <v>80</v>
      </c>
      <c r="E15" s="95">
        <v>0</v>
      </c>
      <c r="F15" s="96">
        <v>0</v>
      </c>
      <c r="G15" s="97">
        <v>0</v>
      </c>
      <c r="H15" s="95">
        <v>5000</v>
      </c>
      <c r="I15" s="96">
        <v>795</v>
      </c>
      <c r="J15" s="215">
        <v>795</v>
      </c>
    </row>
    <row r="16" spans="1:10" ht="15">
      <c r="A16" s="99"/>
      <c r="B16" s="100"/>
      <c r="C16" s="101" t="s">
        <v>84</v>
      </c>
      <c r="D16" s="102" t="s">
        <v>78</v>
      </c>
      <c r="E16" s="103">
        <f aca="true" t="shared" si="1" ref="E16:J16">SUM(E17:E18)</f>
        <v>1950000</v>
      </c>
      <c r="F16" s="104">
        <f t="shared" si="1"/>
        <v>69226</v>
      </c>
      <c r="G16" s="105">
        <f t="shared" si="1"/>
        <v>69226</v>
      </c>
      <c r="H16" s="103">
        <f t="shared" si="1"/>
        <v>1597000</v>
      </c>
      <c r="I16" s="104">
        <f t="shared" si="1"/>
        <v>1083000</v>
      </c>
      <c r="J16" s="216">
        <f t="shared" si="1"/>
        <v>1083000</v>
      </c>
    </row>
    <row r="17" spans="1:10" ht="15">
      <c r="A17" s="99"/>
      <c r="B17" s="107"/>
      <c r="C17" s="108" t="s">
        <v>79</v>
      </c>
      <c r="D17" s="109" t="s">
        <v>80</v>
      </c>
      <c r="E17" s="110">
        <v>165000</v>
      </c>
      <c r="F17" s="111">
        <v>51953</v>
      </c>
      <c r="G17" s="112">
        <v>51953</v>
      </c>
      <c r="H17" s="110">
        <v>0</v>
      </c>
      <c r="I17" s="111">
        <v>0</v>
      </c>
      <c r="J17" s="113">
        <v>0</v>
      </c>
    </row>
    <row r="18" spans="1:10" ht="15">
      <c r="A18" s="114"/>
      <c r="B18" s="115"/>
      <c r="C18" s="116" t="s">
        <v>81</v>
      </c>
      <c r="D18" s="117" t="s">
        <v>82</v>
      </c>
      <c r="E18" s="118">
        <v>1785000</v>
      </c>
      <c r="F18" s="119">
        <v>17273</v>
      </c>
      <c r="G18" s="120">
        <v>17273</v>
      </c>
      <c r="H18" s="118">
        <v>1597000</v>
      </c>
      <c r="I18" s="119">
        <v>1083000</v>
      </c>
      <c r="J18" s="121">
        <v>1083000</v>
      </c>
    </row>
    <row r="19" spans="1:10" ht="15">
      <c r="A19" s="122"/>
      <c r="B19" s="123" t="s">
        <v>85</v>
      </c>
      <c r="C19" s="124" t="s">
        <v>77</v>
      </c>
      <c r="D19" s="124" t="s">
        <v>78</v>
      </c>
      <c r="E19" s="70">
        <v>0</v>
      </c>
      <c r="F19" s="70">
        <v>0</v>
      </c>
      <c r="G19" s="70">
        <v>0</v>
      </c>
      <c r="H19" s="70">
        <f>SUM(H20:H23)</f>
        <v>260000</v>
      </c>
      <c r="I19" s="70">
        <f>SUM(I20:I23)</f>
        <v>35577</v>
      </c>
      <c r="J19" s="212">
        <f>SUM(J20:J23)</f>
        <v>35577</v>
      </c>
    </row>
    <row r="20" spans="1:10" ht="15">
      <c r="A20" s="125"/>
      <c r="B20" s="126"/>
      <c r="C20" s="127" t="s">
        <v>86</v>
      </c>
      <c r="D20" s="127" t="s">
        <v>78</v>
      </c>
      <c r="E20" s="128">
        <v>0</v>
      </c>
      <c r="F20" s="128">
        <v>0</v>
      </c>
      <c r="G20" s="128">
        <v>0</v>
      </c>
      <c r="H20" s="128">
        <v>215000</v>
      </c>
      <c r="I20" s="128">
        <v>33807</v>
      </c>
      <c r="J20" s="217">
        <v>33807</v>
      </c>
    </row>
    <row r="21" spans="1:10" ht="15">
      <c r="A21" s="130"/>
      <c r="B21" s="131"/>
      <c r="C21" s="132" t="s">
        <v>87</v>
      </c>
      <c r="D21" s="132" t="s">
        <v>78</v>
      </c>
      <c r="E21" s="133">
        <v>0</v>
      </c>
      <c r="F21" s="133">
        <v>0</v>
      </c>
      <c r="G21" s="133">
        <v>0</v>
      </c>
      <c r="H21" s="133">
        <v>15000</v>
      </c>
      <c r="I21" s="133">
        <v>1650</v>
      </c>
      <c r="J21" s="218">
        <v>1650</v>
      </c>
    </row>
    <row r="22" spans="1:10" ht="15">
      <c r="A22" s="135"/>
      <c r="B22" s="136"/>
      <c r="C22" s="137" t="s">
        <v>88</v>
      </c>
      <c r="D22" s="137" t="s">
        <v>78</v>
      </c>
      <c r="E22" s="138">
        <v>0</v>
      </c>
      <c r="F22" s="138">
        <v>0</v>
      </c>
      <c r="G22" s="138">
        <v>0</v>
      </c>
      <c r="H22" s="138">
        <v>11000</v>
      </c>
      <c r="I22" s="138">
        <v>0</v>
      </c>
      <c r="J22" s="219">
        <v>0</v>
      </c>
    </row>
    <row r="23" spans="1:10" ht="15">
      <c r="A23" s="140"/>
      <c r="B23" s="141"/>
      <c r="C23" s="142" t="s">
        <v>89</v>
      </c>
      <c r="D23" s="142" t="s">
        <v>78</v>
      </c>
      <c r="E23" s="143">
        <v>0</v>
      </c>
      <c r="F23" s="143">
        <v>0</v>
      </c>
      <c r="G23" s="143">
        <v>0</v>
      </c>
      <c r="H23" s="143">
        <v>19000</v>
      </c>
      <c r="I23" s="143">
        <v>120</v>
      </c>
      <c r="J23" s="220">
        <v>120</v>
      </c>
    </row>
    <row r="24" spans="1:10" ht="15">
      <c r="A24" s="65"/>
      <c r="B24" s="145" t="s">
        <v>90</v>
      </c>
      <c r="C24" s="146" t="s">
        <v>77</v>
      </c>
      <c r="D24" s="124"/>
      <c r="E24" s="70">
        <f>SUM(E25)</f>
        <v>18000</v>
      </c>
      <c r="F24" s="70">
        <f>SUM(F25)</f>
        <v>0</v>
      </c>
      <c r="G24" s="70">
        <f>SUM(G25)</f>
        <v>0</v>
      </c>
      <c r="H24" s="147">
        <f>SUM(H25,H28)</f>
        <v>23000</v>
      </c>
      <c r="I24" s="147">
        <f>SUM(I25:I28)</f>
        <v>3292</v>
      </c>
      <c r="J24" s="212">
        <f>SUM(J25:J28)</f>
        <v>3292</v>
      </c>
    </row>
    <row r="25" spans="1:10" ht="15">
      <c r="A25" s="99"/>
      <c r="B25" s="33"/>
      <c r="C25" s="148" t="s">
        <v>70</v>
      </c>
      <c r="D25" s="149" t="s">
        <v>91</v>
      </c>
      <c r="E25" s="150">
        <f aca="true" t="shared" si="2" ref="E25:J25">SUM(E26:E27)</f>
        <v>18000</v>
      </c>
      <c r="F25" s="150">
        <f t="shared" si="2"/>
        <v>0</v>
      </c>
      <c r="G25" s="150">
        <f t="shared" si="2"/>
        <v>0</v>
      </c>
      <c r="H25" s="150">
        <f t="shared" si="2"/>
        <v>0</v>
      </c>
      <c r="I25" s="150">
        <f t="shared" si="2"/>
        <v>0</v>
      </c>
      <c r="J25" s="151">
        <f t="shared" si="2"/>
        <v>0</v>
      </c>
    </row>
    <row r="26" spans="1:10" ht="15">
      <c r="A26" s="99"/>
      <c r="B26" s="152"/>
      <c r="C26" s="153"/>
      <c r="D26" s="154" t="s">
        <v>92</v>
      </c>
      <c r="E26" s="155">
        <v>18000</v>
      </c>
      <c r="F26" s="155">
        <v>0</v>
      </c>
      <c r="G26" s="155">
        <v>0</v>
      </c>
      <c r="H26" s="155">
        <v>0</v>
      </c>
      <c r="I26" s="155">
        <v>0</v>
      </c>
      <c r="J26" s="221">
        <v>0</v>
      </c>
    </row>
    <row r="27" spans="1:10" ht="15">
      <c r="A27" s="99"/>
      <c r="B27" s="152"/>
      <c r="C27" s="153"/>
      <c r="D27" s="154" t="s">
        <v>93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222">
        <v>0</v>
      </c>
    </row>
    <row r="28" spans="1:10" ht="14.25" customHeight="1">
      <c r="A28" s="99"/>
      <c r="B28" s="41"/>
      <c r="C28" s="158" t="s">
        <v>86</v>
      </c>
      <c r="D28" s="158" t="s">
        <v>11</v>
      </c>
      <c r="E28" s="159">
        <f aca="true" t="shared" si="3" ref="E28:J28">SUM(E29:E31)</f>
        <v>0</v>
      </c>
      <c r="F28" s="159">
        <f t="shared" si="3"/>
        <v>0</v>
      </c>
      <c r="G28" s="159">
        <f t="shared" si="3"/>
        <v>0</v>
      </c>
      <c r="H28" s="159">
        <f t="shared" si="3"/>
        <v>23000</v>
      </c>
      <c r="I28" s="159">
        <f t="shared" si="3"/>
        <v>3292</v>
      </c>
      <c r="J28" s="223">
        <f t="shared" si="3"/>
        <v>3292</v>
      </c>
    </row>
    <row r="29" spans="1:10" ht="15">
      <c r="A29" s="99"/>
      <c r="B29" s="41"/>
      <c r="C29" s="161"/>
      <c r="D29" s="162" t="s">
        <v>94</v>
      </c>
      <c r="E29" s="163">
        <v>0</v>
      </c>
      <c r="F29" s="163">
        <v>0</v>
      </c>
      <c r="G29" s="163">
        <v>0</v>
      </c>
      <c r="H29" s="163">
        <v>11000</v>
      </c>
      <c r="I29" s="163">
        <v>3292</v>
      </c>
      <c r="J29" s="224">
        <v>3292</v>
      </c>
    </row>
    <row r="30" spans="1:10" ht="15">
      <c r="A30" s="99"/>
      <c r="B30" s="41"/>
      <c r="C30" s="161"/>
      <c r="D30" s="161" t="s">
        <v>95</v>
      </c>
      <c r="E30" s="163">
        <v>0</v>
      </c>
      <c r="F30" s="163">
        <v>0</v>
      </c>
      <c r="G30" s="163">
        <v>0</v>
      </c>
      <c r="H30" s="163">
        <v>2000</v>
      </c>
      <c r="I30" s="163">
        <v>0</v>
      </c>
      <c r="J30" s="224">
        <v>0</v>
      </c>
    </row>
    <row r="31" spans="1:10" ht="15">
      <c r="A31" s="99"/>
      <c r="B31" s="165"/>
      <c r="C31" s="166"/>
      <c r="D31" s="166" t="s">
        <v>96</v>
      </c>
      <c r="E31" s="167">
        <v>0</v>
      </c>
      <c r="F31" s="167">
        <v>0</v>
      </c>
      <c r="G31" s="167">
        <v>0</v>
      </c>
      <c r="H31" s="167">
        <v>10000</v>
      </c>
      <c r="I31" s="167">
        <v>0</v>
      </c>
      <c r="J31" s="225">
        <v>0</v>
      </c>
    </row>
    <row r="32" spans="1:10" ht="15">
      <c r="A32" s="241" t="s">
        <v>98</v>
      </c>
      <c r="B32" s="241"/>
      <c r="C32" s="175" t="s">
        <v>84</v>
      </c>
      <c r="D32" s="176"/>
      <c r="E32" s="177">
        <v>0</v>
      </c>
      <c r="F32" s="178">
        <v>0</v>
      </c>
      <c r="G32" s="179">
        <v>0</v>
      </c>
      <c r="H32" s="177">
        <v>115000</v>
      </c>
      <c r="I32" s="178">
        <v>4000</v>
      </c>
      <c r="J32" s="226">
        <v>3223</v>
      </c>
    </row>
    <row r="33" spans="1:10" ht="15">
      <c r="A33" s="241" t="s">
        <v>99</v>
      </c>
      <c r="B33" s="241"/>
      <c r="C33" s="175" t="s">
        <v>84</v>
      </c>
      <c r="D33" s="176"/>
      <c r="E33" s="181">
        <v>0</v>
      </c>
      <c r="F33" s="182">
        <v>0</v>
      </c>
      <c r="G33" s="183">
        <v>0</v>
      </c>
      <c r="H33" s="181">
        <v>124000</v>
      </c>
      <c r="I33" s="182">
        <v>78309</v>
      </c>
      <c r="J33" s="227">
        <v>78309</v>
      </c>
    </row>
    <row r="34" spans="4:10" ht="15">
      <c r="D34" s="185" t="s">
        <v>100</v>
      </c>
      <c r="E34" s="186">
        <f>SUM(E6:E11,E15,E25)</f>
        <v>437000</v>
      </c>
      <c r="F34" s="187">
        <f>SUM(F6:F11,F15,F25)</f>
        <v>419000</v>
      </c>
      <c r="G34" s="188">
        <f>SUM(G6:G11,G15,G25)</f>
        <v>419000</v>
      </c>
      <c r="H34" s="189">
        <f>SUM(H6:H7,H9:H11,H15,H25)</f>
        <v>1625000</v>
      </c>
      <c r="I34" s="190">
        <f>SUM(I6:I7,I9:I11,I15,I25)</f>
        <v>1149659</v>
      </c>
      <c r="J34" s="191">
        <f>SUM(J6:J7,J9:J11,J15,J25)</f>
        <v>1149659</v>
      </c>
    </row>
    <row r="35" spans="4:10" ht="15">
      <c r="D35" s="192" t="s">
        <v>101</v>
      </c>
      <c r="E35" s="193">
        <f>SUM(E16,E19,E28,E32:E33)</f>
        <v>1950000</v>
      </c>
      <c r="F35" s="194">
        <f>SUM(F16,F19,F28,F32:F33)</f>
        <v>69226</v>
      </c>
      <c r="G35" s="195">
        <f>SUM(G16,G19,G28,G32:G33)</f>
        <v>69226</v>
      </c>
      <c r="H35" s="196">
        <f>SUM(H8,H16,H19,H28,H32,H33)</f>
        <v>2119000</v>
      </c>
      <c r="I35" s="197">
        <f>SUM(I8,I16,I19,I28,I32,I33)</f>
        <v>1204178</v>
      </c>
      <c r="J35" s="198">
        <f>SUM(J8,J16,J19,J28,J32,J33)</f>
        <v>1203401</v>
      </c>
    </row>
    <row r="36" spans="4:10" ht="15.75">
      <c r="D36" s="199" t="s">
        <v>102</v>
      </c>
      <c r="E36" s="200">
        <f aca="true" t="shared" si="4" ref="E36:J36">SUM(E34:E35)</f>
        <v>2387000</v>
      </c>
      <c r="F36" s="200">
        <f t="shared" si="4"/>
        <v>488226</v>
      </c>
      <c r="G36" s="200">
        <f t="shared" si="4"/>
        <v>488226</v>
      </c>
      <c r="H36" s="200">
        <f t="shared" si="4"/>
        <v>3744000</v>
      </c>
      <c r="I36" s="200">
        <f t="shared" si="4"/>
        <v>2353837</v>
      </c>
      <c r="J36" s="201">
        <f t="shared" si="4"/>
        <v>2353060</v>
      </c>
    </row>
  </sheetData>
  <sheetProtection selectLockedCells="1" selectUnlockedCells="1"/>
  <mergeCells count="10">
    <mergeCell ref="A32:B32"/>
    <mergeCell ref="A33:B33"/>
    <mergeCell ref="I1:J1"/>
    <mergeCell ref="E3:J3"/>
    <mergeCell ref="A4:A5"/>
    <mergeCell ref="B4:B5"/>
    <mergeCell ref="C4:C5"/>
    <mergeCell ref="D4:D5"/>
    <mergeCell ref="E4:G4"/>
    <mergeCell ref="H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="120" zoomScaleNormal="120" zoomScalePageLayoutView="0" workbookViewId="0" topLeftCell="A1">
      <selection activeCell="E3" sqref="E3:J3"/>
    </sheetView>
  </sheetViews>
  <sheetFormatPr defaultColWidth="8.7109375" defaultRowHeight="12.75"/>
  <cols>
    <col min="1" max="1" width="4.7109375" style="25" customWidth="1"/>
    <col min="2" max="2" width="30.421875" style="25" customWidth="1"/>
    <col min="3" max="3" width="27.7109375" style="25" customWidth="1"/>
    <col min="4" max="4" width="24.421875" style="25" customWidth="1"/>
    <col min="5" max="5" width="11.57421875" style="25" customWidth="1"/>
    <col min="6" max="6" width="11.421875" style="25" customWidth="1"/>
    <col min="7" max="7" width="13.00390625" style="25" customWidth="1"/>
    <col min="8" max="8" width="11.57421875" style="25" customWidth="1"/>
    <col min="9" max="9" width="11.421875" style="25" customWidth="1"/>
    <col min="10" max="10" width="13.00390625" style="25" customWidth="1"/>
    <col min="11" max="16384" width="8.7109375" style="25" customWidth="1"/>
  </cols>
  <sheetData>
    <row r="1" spans="4:10" ht="18">
      <c r="D1" s="26" t="s">
        <v>58</v>
      </c>
      <c r="E1" s="27"/>
      <c r="H1" s="27"/>
      <c r="I1" s="242" t="s">
        <v>107</v>
      </c>
      <c r="J1" s="242"/>
    </row>
    <row r="2" spans="4:8" ht="15.75" thickBot="1">
      <c r="D2" s="28"/>
      <c r="E2" s="27"/>
      <c r="H2" s="27"/>
    </row>
    <row r="3" spans="4:10" ht="15.75" thickBot="1">
      <c r="D3" s="28"/>
      <c r="E3" s="243">
        <v>2018</v>
      </c>
      <c r="F3" s="243"/>
      <c r="G3" s="243"/>
      <c r="H3" s="243"/>
      <c r="I3" s="243"/>
      <c r="J3" s="243"/>
    </row>
    <row r="4" spans="1:10" ht="12.75" customHeight="1" thickBot="1">
      <c r="A4" s="244" t="s">
        <v>60</v>
      </c>
      <c r="B4" s="245" t="s">
        <v>61</v>
      </c>
      <c r="C4" s="246" t="s">
        <v>62</v>
      </c>
      <c r="D4" s="247" t="s">
        <v>63</v>
      </c>
      <c r="E4" s="248" t="s">
        <v>64</v>
      </c>
      <c r="F4" s="248"/>
      <c r="G4" s="248"/>
      <c r="H4" s="249" t="s">
        <v>65</v>
      </c>
      <c r="I4" s="249"/>
      <c r="J4" s="249"/>
    </row>
    <row r="5" spans="1:10" ht="15.75" thickBot="1">
      <c r="A5" s="244"/>
      <c r="B5" s="245"/>
      <c r="C5" s="246"/>
      <c r="D5" s="247"/>
      <c r="E5" s="29" t="s">
        <v>66</v>
      </c>
      <c r="F5" s="30" t="s">
        <v>67</v>
      </c>
      <c r="G5" s="31" t="s">
        <v>68</v>
      </c>
      <c r="H5" s="29" t="s">
        <v>66</v>
      </c>
      <c r="I5" s="30" t="s">
        <v>67</v>
      </c>
      <c r="J5" s="32" t="s">
        <v>68</v>
      </c>
    </row>
    <row r="6" spans="1:10" ht="15">
      <c r="A6" s="33">
        <v>1</v>
      </c>
      <c r="B6" s="34" t="s">
        <v>69</v>
      </c>
      <c r="C6" s="35" t="s">
        <v>70</v>
      </c>
      <c r="D6" s="36"/>
      <c r="E6" s="37">
        <v>419000</v>
      </c>
      <c r="F6" s="38">
        <v>419000</v>
      </c>
      <c r="G6" s="39">
        <v>419000</v>
      </c>
      <c r="H6" s="37">
        <v>1552000</v>
      </c>
      <c r="I6" s="38">
        <v>1181200</v>
      </c>
      <c r="J6" s="208">
        <v>1181200</v>
      </c>
    </row>
    <row r="7" spans="1:10" ht="15">
      <c r="A7" s="41">
        <v>2</v>
      </c>
      <c r="B7" s="42" t="s">
        <v>71</v>
      </c>
      <c r="C7" s="43" t="s">
        <v>70</v>
      </c>
      <c r="D7" s="44"/>
      <c r="E7" s="45">
        <v>0</v>
      </c>
      <c r="F7" s="46">
        <v>0</v>
      </c>
      <c r="G7" s="47">
        <v>0</v>
      </c>
      <c r="H7" s="45">
        <v>51000</v>
      </c>
      <c r="I7" s="46">
        <v>17169</v>
      </c>
      <c r="J7" s="209">
        <v>17169</v>
      </c>
    </row>
    <row r="8" spans="1:10" s="57" customFormat="1" ht="12.75" customHeight="1">
      <c r="A8" s="49">
        <v>3</v>
      </c>
      <c r="B8" s="50" t="s">
        <v>72</v>
      </c>
      <c r="C8" s="51"/>
      <c r="D8" s="52"/>
      <c r="E8" s="53">
        <v>0</v>
      </c>
      <c r="F8" s="54">
        <v>0</v>
      </c>
      <c r="G8" s="55">
        <v>0</v>
      </c>
      <c r="H8" s="53">
        <v>0</v>
      </c>
      <c r="I8" s="54">
        <v>0</v>
      </c>
      <c r="J8" s="210">
        <v>0</v>
      </c>
    </row>
    <row r="9" spans="1:10" ht="15">
      <c r="A9" s="41">
        <v>4</v>
      </c>
      <c r="B9" s="42" t="s">
        <v>73</v>
      </c>
      <c r="C9" s="43" t="s">
        <v>70</v>
      </c>
      <c r="D9" s="44"/>
      <c r="E9" s="45">
        <v>0</v>
      </c>
      <c r="F9" s="46"/>
      <c r="G9" s="47"/>
      <c r="H9" s="45">
        <v>7000</v>
      </c>
      <c r="I9" s="46">
        <v>1463</v>
      </c>
      <c r="J9" s="209">
        <v>1463</v>
      </c>
    </row>
    <row r="10" spans="1:10" ht="24.75" customHeight="1">
      <c r="A10" s="41">
        <v>5</v>
      </c>
      <c r="B10" s="42" t="s">
        <v>74</v>
      </c>
      <c r="C10" s="43" t="s">
        <v>70</v>
      </c>
      <c r="D10" s="44"/>
      <c r="E10" s="45">
        <v>0</v>
      </c>
      <c r="F10" s="46">
        <v>0</v>
      </c>
      <c r="G10" s="47">
        <v>0</v>
      </c>
      <c r="H10" s="45">
        <v>7000</v>
      </c>
      <c r="I10" s="46">
        <v>1604</v>
      </c>
      <c r="J10" s="209">
        <v>1604</v>
      </c>
    </row>
    <row r="11" spans="1:10" ht="26.25" customHeight="1" thickBot="1">
      <c r="A11" s="58">
        <v>6</v>
      </c>
      <c r="B11" s="42" t="s">
        <v>75</v>
      </c>
      <c r="C11" s="59" t="s">
        <v>70</v>
      </c>
      <c r="D11" s="60"/>
      <c r="E11" s="61">
        <v>0</v>
      </c>
      <c r="F11" s="62"/>
      <c r="G11" s="63"/>
      <c r="H11" s="61">
        <v>3000</v>
      </c>
      <c r="I11" s="62">
        <v>659</v>
      </c>
      <c r="J11" s="211">
        <v>659</v>
      </c>
    </row>
    <row r="12" spans="1:10" ht="15.75" thickBot="1">
      <c r="A12" s="65"/>
      <c r="B12" s="66" t="s">
        <v>76</v>
      </c>
      <c r="C12" s="67" t="s">
        <v>77</v>
      </c>
      <c r="D12" s="68" t="s">
        <v>78</v>
      </c>
      <c r="E12" s="69">
        <f aca="true" t="shared" si="0" ref="E12:J12">SUM(E13:E14)</f>
        <v>1950000</v>
      </c>
      <c r="F12" s="70">
        <f t="shared" si="0"/>
        <v>541533</v>
      </c>
      <c r="G12" s="71">
        <f t="shared" si="0"/>
        <v>541533</v>
      </c>
      <c r="H12" s="69">
        <f t="shared" si="0"/>
        <v>1602000</v>
      </c>
      <c r="I12" s="70">
        <f t="shared" si="0"/>
        <v>1084325</v>
      </c>
      <c r="J12" s="212">
        <f t="shared" si="0"/>
        <v>1084325</v>
      </c>
    </row>
    <row r="13" spans="1:10" ht="15">
      <c r="A13" s="73"/>
      <c r="B13" s="74"/>
      <c r="C13" s="75" t="s">
        <v>79</v>
      </c>
      <c r="D13" s="76" t="s">
        <v>80</v>
      </c>
      <c r="E13" s="77">
        <f>E15+E17</f>
        <v>165000</v>
      </c>
      <c r="F13" s="78">
        <f>F15+F17</f>
        <v>62704</v>
      </c>
      <c r="G13" s="79">
        <f>G15+G17</f>
        <v>62704</v>
      </c>
      <c r="H13" s="202">
        <f>SUM(H15,H17)</f>
        <v>5000</v>
      </c>
      <c r="I13" s="203">
        <f>I15</f>
        <v>1325</v>
      </c>
      <c r="J13" s="213">
        <f>J15</f>
        <v>1325</v>
      </c>
    </row>
    <row r="14" spans="1:10" ht="15.75" thickBot="1">
      <c r="A14" s="73"/>
      <c r="B14" s="74"/>
      <c r="C14" s="83" t="s">
        <v>81</v>
      </c>
      <c r="D14" s="84" t="s">
        <v>82</v>
      </c>
      <c r="E14" s="85">
        <f>SUM(E18)</f>
        <v>1785000</v>
      </c>
      <c r="F14" s="86">
        <v>478829</v>
      </c>
      <c r="G14" s="87">
        <v>478829</v>
      </c>
      <c r="H14" s="205">
        <f>H18</f>
        <v>1597000</v>
      </c>
      <c r="I14" s="206">
        <f>I18</f>
        <v>1083000</v>
      </c>
      <c r="J14" s="214">
        <f>J18</f>
        <v>1083000</v>
      </c>
    </row>
    <row r="15" spans="1:10" ht="15.75" thickBot="1">
      <c r="A15" s="91"/>
      <c r="B15" s="92"/>
      <c r="C15" s="93" t="s">
        <v>83</v>
      </c>
      <c r="D15" s="94" t="s">
        <v>80</v>
      </c>
      <c r="E15" s="95">
        <v>0</v>
      </c>
      <c r="F15" s="96">
        <v>0</v>
      </c>
      <c r="G15" s="97">
        <v>0</v>
      </c>
      <c r="H15" s="95">
        <v>5000</v>
      </c>
      <c r="I15" s="96">
        <v>1325</v>
      </c>
      <c r="J15" s="215">
        <v>1325</v>
      </c>
    </row>
    <row r="16" spans="1:10" ht="15">
      <c r="A16" s="99"/>
      <c r="B16" s="100"/>
      <c r="C16" s="101" t="s">
        <v>84</v>
      </c>
      <c r="D16" s="102" t="s">
        <v>78</v>
      </c>
      <c r="E16" s="103">
        <f aca="true" t="shared" si="1" ref="E16:J16">SUM(E17:E18)</f>
        <v>1950000</v>
      </c>
      <c r="F16" s="104">
        <f t="shared" si="1"/>
        <v>541533</v>
      </c>
      <c r="G16" s="105">
        <f t="shared" si="1"/>
        <v>541533</v>
      </c>
      <c r="H16" s="103">
        <f t="shared" si="1"/>
        <v>1597000</v>
      </c>
      <c r="I16" s="104">
        <f t="shared" si="1"/>
        <v>1083000</v>
      </c>
      <c r="J16" s="216">
        <f t="shared" si="1"/>
        <v>1083000</v>
      </c>
    </row>
    <row r="17" spans="1:10" ht="15">
      <c r="A17" s="99"/>
      <c r="B17" s="107"/>
      <c r="C17" s="108" t="s">
        <v>79</v>
      </c>
      <c r="D17" s="109" t="s">
        <v>80</v>
      </c>
      <c r="E17" s="110">
        <v>165000</v>
      </c>
      <c r="F17" s="111">
        <v>62704</v>
      </c>
      <c r="G17" s="112">
        <v>62704</v>
      </c>
      <c r="H17" s="110">
        <v>0</v>
      </c>
      <c r="I17" s="111">
        <v>0</v>
      </c>
      <c r="J17" s="113">
        <v>0</v>
      </c>
    </row>
    <row r="18" spans="1:10" ht="15.75" thickBot="1">
      <c r="A18" s="114"/>
      <c r="B18" s="115"/>
      <c r="C18" s="116" t="s">
        <v>81</v>
      </c>
      <c r="D18" s="117" t="s">
        <v>82</v>
      </c>
      <c r="E18" s="118">
        <v>1785000</v>
      </c>
      <c r="F18" s="119">
        <v>478829</v>
      </c>
      <c r="G18" s="120">
        <v>478829</v>
      </c>
      <c r="H18" s="118">
        <v>1597000</v>
      </c>
      <c r="I18" s="119">
        <v>1083000</v>
      </c>
      <c r="J18" s="121">
        <v>1083000</v>
      </c>
    </row>
    <row r="19" spans="1:10" ht="15.75" thickBot="1">
      <c r="A19" s="122"/>
      <c r="B19" s="123" t="s">
        <v>85</v>
      </c>
      <c r="C19" s="124" t="s">
        <v>77</v>
      </c>
      <c r="D19" s="124" t="s">
        <v>78</v>
      </c>
      <c r="E19" s="70">
        <v>0</v>
      </c>
      <c r="F19" s="70">
        <v>0</v>
      </c>
      <c r="G19" s="70">
        <v>0</v>
      </c>
      <c r="H19" s="70">
        <f>SUM(H20:H23)</f>
        <v>260000</v>
      </c>
      <c r="I19" s="70">
        <f>SUM(I20:I23)</f>
        <v>40951</v>
      </c>
      <c r="J19" s="212">
        <f>SUM(J20:J23)</f>
        <v>40951</v>
      </c>
    </row>
    <row r="20" spans="1:10" ht="15.75" thickBot="1">
      <c r="A20" s="125"/>
      <c r="B20" s="126"/>
      <c r="C20" s="127" t="s">
        <v>86</v>
      </c>
      <c r="D20" s="127" t="s">
        <v>78</v>
      </c>
      <c r="E20" s="128">
        <v>0</v>
      </c>
      <c r="F20" s="128">
        <v>0</v>
      </c>
      <c r="G20" s="128">
        <v>0</v>
      </c>
      <c r="H20" s="128">
        <v>215000</v>
      </c>
      <c r="I20" s="128">
        <v>36703</v>
      </c>
      <c r="J20" s="217">
        <v>36703</v>
      </c>
    </row>
    <row r="21" spans="1:10" ht="15.75" thickBot="1">
      <c r="A21" s="130"/>
      <c r="B21" s="131"/>
      <c r="C21" s="132" t="s">
        <v>87</v>
      </c>
      <c r="D21" s="132" t="s">
        <v>78</v>
      </c>
      <c r="E21" s="133">
        <v>0</v>
      </c>
      <c r="F21" s="133">
        <v>0</v>
      </c>
      <c r="G21" s="133">
        <v>0</v>
      </c>
      <c r="H21" s="133">
        <v>15000</v>
      </c>
      <c r="I21" s="133">
        <v>2320</v>
      </c>
      <c r="J21" s="218">
        <v>2320</v>
      </c>
    </row>
    <row r="22" spans="1:10" ht="15.75" thickBot="1">
      <c r="A22" s="135"/>
      <c r="B22" s="136"/>
      <c r="C22" s="137" t="s">
        <v>88</v>
      </c>
      <c r="D22" s="137" t="s">
        <v>78</v>
      </c>
      <c r="E22" s="138">
        <v>0</v>
      </c>
      <c r="F22" s="138">
        <v>0</v>
      </c>
      <c r="G22" s="138">
        <v>0</v>
      </c>
      <c r="H22" s="138">
        <v>11000</v>
      </c>
      <c r="I22" s="138">
        <v>1808</v>
      </c>
      <c r="J22" s="219">
        <v>1808</v>
      </c>
    </row>
    <row r="23" spans="1:10" ht="15.75" thickBot="1">
      <c r="A23" s="140"/>
      <c r="B23" s="141"/>
      <c r="C23" s="142" t="s">
        <v>89</v>
      </c>
      <c r="D23" s="142" t="s">
        <v>78</v>
      </c>
      <c r="E23" s="143">
        <v>0</v>
      </c>
      <c r="F23" s="143">
        <v>0</v>
      </c>
      <c r="G23" s="143">
        <v>0</v>
      </c>
      <c r="H23" s="143">
        <v>19000</v>
      </c>
      <c r="I23" s="143">
        <v>120</v>
      </c>
      <c r="J23" s="220">
        <v>120</v>
      </c>
    </row>
    <row r="24" spans="1:10" ht="15.75" thickBot="1">
      <c r="A24" s="65"/>
      <c r="B24" s="145" t="s">
        <v>90</v>
      </c>
      <c r="C24" s="146" t="s">
        <v>77</v>
      </c>
      <c r="D24" s="124"/>
      <c r="E24" s="70">
        <f>SUM(E25)</f>
        <v>18000</v>
      </c>
      <c r="F24" s="70">
        <f>SUM(F25)</f>
        <v>0</v>
      </c>
      <c r="G24" s="70">
        <f>SUM(G25)</f>
        <v>0</v>
      </c>
      <c r="H24" s="147">
        <f>SUM(H25,H28)</f>
        <v>23000</v>
      </c>
      <c r="I24" s="147">
        <f>SUM(I25:I28)</f>
        <v>3292</v>
      </c>
      <c r="J24" s="212">
        <f>SUM(J25:J28)</f>
        <v>3292</v>
      </c>
    </row>
    <row r="25" spans="1:10" ht="15">
      <c r="A25" s="99"/>
      <c r="B25" s="33"/>
      <c r="C25" s="148" t="s">
        <v>70</v>
      </c>
      <c r="D25" s="149" t="s">
        <v>91</v>
      </c>
      <c r="E25" s="150">
        <f aca="true" t="shared" si="2" ref="E25:J25">SUM(E26:E27)</f>
        <v>18000</v>
      </c>
      <c r="F25" s="150">
        <f t="shared" si="2"/>
        <v>0</v>
      </c>
      <c r="G25" s="150">
        <f t="shared" si="2"/>
        <v>0</v>
      </c>
      <c r="H25" s="150">
        <f t="shared" si="2"/>
        <v>0</v>
      </c>
      <c r="I25" s="150">
        <f t="shared" si="2"/>
        <v>0</v>
      </c>
      <c r="J25" s="151">
        <f t="shared" si="2"/>
        <v>0</v>
      </c>
    </row>
    <row r="26" spans="1:10" ht="15">
      <c r="A26" s="99"/>
      <c r="B26" s="152"/>
      <c r="C26" s="153"/>
      <c r="D26" s="154" t="s">
        <v>92</v>
      </c>
      <c r="E26" s="155">
        <v>18000</v>
      </c>
      <c r="F26" s="155">
        <v>0</v>
      </c>
      <c r="G26" s="155">
        <v>0</v>
      </c>
      <c r="H26" s="155">
        <v>0</v>
      </c>
      <c r="I26" s="155">
        <v>0</v>
      </c>
      <c r="J26" s="221">
        <v>0</v>
      </c>
    </row>
    <row r="27" spans="1:10" ht="15">
      <c r="A27" s="99"/>
      <c r="B27" s="152"/>
      <c r="C27" s="153"/>
      <c r="D27" s="154" t="s">
        <v>93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222">
        <v>0</v>
      </c>
    </row>
    <row r="28" spans="1:10" ht="14.25" customHeight="1">
      <c r="A28" s="99"/>
      <c r="B28" s="41"/>
      <c r="C28" s="158" t="s">
        <v>86</v>
      </c>
      <c r="D28" s="158" t="s">
        <v>11</v>
      </c>
      <c r="E28" s="159">
        <f aca="true" t="shared" si="3" ref="E28:J28">SUM(E29:E31)</f>
        <v>0</v>
      </c>
      <c r="F28" s="159">
        <f t="shared" si="3"/>
        <v>0</v>
      </c>
      <c r="G28" s="159">
        <f t="shared" si="3"/>
        <v>0</v>
      </c>
      <c r="H28" s="159">
        <f t="shared" si="3"/>
        <v>23000</v>
      </c>
      <c r="I28" s="159">
        <f t="shared" si="3"/>
        <v>3292</v>
      </c>
      <c r="J28" s="223">
        <f t="shared" si="3"/>
        <v>3292</v>
      </c>
    </row>
    <row r="29" spans="1:10" ht="15">
      <c r="A29" s="99"/>
      <c r="B29" s="41"/>
      <c r="C29" s="161"/>
      <c r="D29" s="162" t="s">
        <v>94</v>
      </c>
      <c r="E29" s="163">
        <v>0</v>
      </c>
      <c r="F29" s="163">
        <v>0</v>
      </c>
      <c r="G29" s="163">
        <v>0</v>
      </c>
      <c r="H29" s="163">
        <v>11000</v>
      </c>
      <c r="I29" s="163">
        <v>3292</v>
      </c>
      <c r="J29" s="224">
        <v>3292</v>
      </c>
    </row>
    <row r="30" spans="1:10" ht="15">
      <c r="A30" s="99"/>
      <c r="B30" s="41"/>
      <c r="C30" s="161"/>
      <c r="D30" s="161" t="s">
        <v>95</v>
      </c>
      <c r="E30" s="163">
        <v>0</v>
      </c>
      <c r="F30" s="163">
        <v>0</v>
      </c>
      <c r="G30" s="163">
        <v>0</v>
      </c>
      <c r="H30" s="163">
        <v>2000</v>
      </c>
      <c r="I30" s="163">
        <v>0</v>
      </c>
      <c r="J30" s="224">
        <v>0</v>
      </c>
    </row>
    <row r="31" spans="1:10" ht="15.75" thickBot="1">
      <c r="A31" s="99"/>
      <c r="B31" s="165"/>
      <c r="C31" s="166"/>
      <c r="D31" s="166" t="s">
        <v>96</v>
      </c>
      <c r="E31" s="167">
        <v>0</v>
      </c>
      <c r="F31" s="167">
        <v>0</v>
      </c>
      <c r="G31" s="167">
        <v>0</v>
      </c>
      <c r="H31" s="167">
        <v>10000</v>
      </c>
      <c r="I31" s="167">
        <v>0</v>
      </c>
      <c r="J31" s="225">
        <v>0</v>
      </c>
    </row>
    <row r="32" spans="1:10" ht="15.75" thickBot="1">
      <c r="A32" s="241" t="s">
        <v>98</v>
      </c>
      <c r="B32" s="241"/>
      <c r="C32" s="175" t="s">
        <v>84</v>
      </c>
      <c r="D32" s="176"/>
      <c r="E32" s="177">
        <v>0</v>
      </c>
      <c r="F32" s="178">
        <v>0</v>
      </c>
      <c r="G32" s="179">
        <v>0</v>
      </c>
      <c r="H32" s="177">
        <v>115000</v>
      </c>
      <c r="I32" s="178">
        <v>4000</v>
      </c>
      <c r="J32" s="226">
        <v>3223</v>
      </c>
    </row>
    <row r="33" spans="1:10" ht="15.75" thickBot="1">
      <c r="A33" s="241" t="s">
        <v>99</v>
      </c>
      <c r="B33" s="241"/>
      <c r="C33" s="175" t="s">
        <v>84</v>
      </c>
      <c r="D33" s="176"/>
      <c r="E33" s="181">
        <v>0</v>
      </c>
      <c r="F33" s="182">
        <v>0</v>
      </c>
      <c r="G33" s="183">
        <v>0</v>
      </c>
      <c r="H33" s="181">
        <v>124000</v>
      </c>
      <c r="I33" s="182">
        <v>87549</v>
      </c>
      <c r="J33" s="227">
        <v>87549</v>
      </c>
    </row>
    <row r="34" spans="4:10" ht="15.75" thickBot="1">
      <c r="D34" s="185" t="s">
        <v>100</v>
      </c>
      <c r="E34" s="186">
        <f>SUM(E6:E11,E15,E25)</f>
        <v>437000</v>
      </c>
      <c r="F34" s="187">
        <f>SUM(F6:F11,F15,F25)</f>
        <v>419000</v>
      </c>
      <c r="G34" s="188">
        <f>SUM(G6:G11,G15,G25)</f>
        <v>419000</v>
      </c>
      <c r="H34" s="189">
        <f>SUM(H6:H7,H9:H11,H15,H25)</f>
        <v>1625000</v>
      </c>
      <c r="I34" s="190">
        <f>SUM(I6:I7,I9:I11,I15,I25)</f>
        <v>1203420</v>
      </c>
      <c r="J34" s="191">
        <f>SUM(J6:J7,J9:J11,J15,J25)</f>
        <v>1203420</v>
      </c>
    </row>
    <row r="35" spans="4:10" ht="15.75" thickBot="1">
      <c r="D35" s="192" t="s">
        <v>101</v>
      </c>
      <c r="E35" s="193">
        <f>SUM(E16,E19,E28,E32:E33)</f>
        <v>1950000</v>
      </c>
      <c r="F35" s="194">
        <f>SUM(F16,F19,F28,F32:F33)</f>
        <v>541533</v>
      </c>
      <c r="G35" s="195">
        <f>SUM(G16,G19,G28,G32:G33)</f>
        <v>541533</v>
      </c>
      <c r="H35" s="196">
        <f>SUM(H8,H16,H19,H28,H32,H33)</f>
        <v>2119000</v>
      </c>
      <c r="I35" s="197">
        <f>SUM(I8,I16,I19,I28,I32,I33)</f>
        <v>1218792</v>
      </c>
      <c r="J35" s="198">
        <f>SUM(J8,J16,J19,J28,J32,J33)</f>
        <v>1218015</v>
      </c>
    </row>
    <row r="36" spans="4:10" ht="16.5" thickBot="1">
      <c r="D36" s="199" t="s">
        <v>102</v>
      </c>
      <c r="E36" s="200">
        <f aca="true" t="shared" si="4" ref="E36:J36">SUM(E34:E35)</f>
        <v>2387000</v>
      </c>
      <c r="F36" s="200">
        <f t="shared" si="4"/>
        <v>960533</v>
      </c>
      <c r="G36" s="200">
        <f t="shared" si="4"/>
        <v>960533</v>
      </c>
      <c r="H36" s="200">
        <f t="shared" si="4"/>
        <v>3744000</v>
      </c>
      <c r="I36" s="200">
        <f t="shared" si="4"/>
        <v>2422212</v>
      </c>
      <c r="J36" s="201">
        <f t="shared" si="4"/>
        <v>2421435</v>
      </c>
    </row>
  </sheetData>
  <sheetProtection selectLockedCells="1" selectUnlockedCells="1"/>
  <mergeCells count="10">
    <mergeCell ref="A32:B32"/>
    <mergeCell ref="A33:B33"/>
    <mergeCell ref="I1:J1"/>
    <mergeCell ref="E3:J3"/>
    <mergeCell ref="A4:A5"/>
    <mergeCell ref="B4:B5"/>
    <mergeCell ref="C4:C5"/>
    <mergeCell ref="D4:D5"/>
    <mergeCell ref="E4:G4"/>
    <mergeCell ref="H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zoomScale="120" zoomScaleNormal="120" zoomScalePageLayoutView="0" workbookViewId="0" topLeftCell="A1">
      <selection activeCell="E3" sqref="E3:J3"/>
    </sheetView>
  </sheetViews>
  <sheetFormatPr defaultColWidth="8.7109375" defaultRowHeight="12.75"/>
  <cols>
    <col min="1" max="1" width="4.7109375" style="25" customWidth="1"/>
    <col min="2" max="2" width="30.421875" style="25" customWidth="1"/>
    <col min="3" max="3" width="27.7109375" style="25" customWidth="1"/>
    <col min="4" max="4" width="24.421875" style="25" customWidth="1"/>
    <col min="5" max="5" width="11.57421875" style="25" customWidth="1"/>
    <col min="6" max="6" width="11.421875" style="25" customWidth="1"/>
    <col min="7" max="7" width="13.00390625" style="25" customWidth="1"/>
    <col min="8" max="8" width="11.57421875" style="25" customWidth="1"/>
    <col min="9" max="9" width="11.421875" style="25" customWidth="1"/>
    <col min="10" max="10" width="13.00390625" style="25" customWidth="1"/>
    <col min="11" max="16384" width="8.7109375" style="25" customWidth="1"/>
  </cols>
  <sheetData>
    <row r="1" spans="4:10" ht="18">
      <c r="D1" s="26" t="s">
        <v>58</v>
      </c>
      <c r="E1" s="27"/>
      <c r="H1" s="27"/>
      <c r="I1" s="242" t="s">
        <v>108</v>
      </c>
      <c r="J1" s="242"/>
    </row>
    <row r="2" spans="4:8" ht="15.75" thickBot="1">
      <c r="D2" s="28"/>
      <c r="E2" s="27"/>
      <c r="H2" s="27"/>
    </row>
    <row r="3" spans="4:10" ht="15.75" thickBot="1">
      <c r="D3" s="28"/>
      <c r="E3" s="243">
        <v>2018</v>
      </c>
      <c r="F3" s="243"/>
      <c r="G3" s="243"/>
      <c r="H3" s="243"/>
      <c r="I3" s="243"/>
      <c r="J3" s="243"/>
    </row>
    <row r="4" spans="1:10" ht="12.75" customHeight="1" thickBot="1">
      <c r="A4" s="244" t="s">
        <v>60</v>
      </c>
      <c r="B4" s="245" t="s">
        <v>61</v>
      </c>
      <c r="C4" s="246" t="s">
        <v>62</v>
      </c>
      <c r="D4" s="247" t="s">
        <v>63</v>
      </c>
      <c r="E4" s="248" t="s">
        <v>64</v>
      </c>
      <c r="F4" s="248"/>
      <c r="G4" s="248"/>
      <c r="H4" s="249" t="s">
        <v>65</v>
      </c>
      <c r="I4" s="249"/>
      <c r="J4" s="249"/>
    </row>
    <row r="5" spans="1:10" ht="15.75" thickBot="1">
      <c r="A5" s="244"/>
      <c r="B5" s="245"/>
      <c r="C5" s="246"/>
      <c r="D5" s="247"/>
      <c r="E5" s="29" t="s">
        <v>66</v>
      </c>
      <c r="F5" s="30" t="s">
        <v>67</v>
      </c>
      <c r="G5" s="31" t="s">
        <v>68</v>
      </c>
      <c r="H5" s="29" t="s">
        <v>66</v>
      </c>
      <c r="I5" s="30" t="s">
        <v>67</v>
      </c>
      <c r="J5" s="32" t="s">
        <v>68</v>
      </c>
    </row>
    <row r="6" spans="1:10" ht="15">
      <c r="A6" s="33">
        <v>1</v>
      </c>
      <c r="B6" s="34" t="s">
        <v>69</v>
      </c>
      <c r="C6" s="35" t="s">
        <v>70</v>
      </c>
      <c r="D6" s="36"/>
      <c r="E6" s="37">
        <v>419000</v>
      </c>
      <c r="F6" s="38">
        <v>419000</v>
      </c>
      <c r="G6" s="39">
        <v>419000</v>
      </c>
      <c r="H6" s="37">
        <v>1552000</v>
      </c>
      <c r="I6" s="38">
        <v>1225394</v>
      </c>
      <c r="J6" s="208">
        <v>1225394</v>
      </c>
    </row>
    <row r="7" spans="1:10" ht="15">
      <c r="A7" s="41">
        <v>2</v>
      </c>
      <c r="B7" s="42" t="s">
        <v>71</v>
      </c>
      <c r="C7" s="43" t="s">
        <v>70</v>
      </c>
      <c r="D7" s="44"/>
      <c r="E7" s="45">
        <v>0</v>
      </c>
      <c r="F7" s="46">
        <v>0</v>
      </c>
      <c r="G7" s="47">
        <v>0</v>
      </c>
      <c r="H7" s="45">
        <v>51000</v>
      </c>
      <c r="I7" s="46">
        <v>17965</v>
      </c>
      <c r="J7" s="209">
        <v>17965</v>
      </c>
    </row>
    <row r="8" spans="1:10" s="57" customFormat="1" ht="12.75" customHeight="1">
      <c r="A8" s="49">
        <v>3</v>
      </c>
      <c r="B8" s="50" t="s">
        <v>72</v>
      </c>
      <c r="C8" s="51"/>
      <c r="D8" s="52"/>
      <c r="E8" s="53">
        <v>0</v>
      </c>
      <c r="F8" s="54">
        <v>0</v>
      </c>
      <c r="G8" s="55">
        <v>0</v>
      </c>
      <c r="H8" s="53">
        <v>0</v>
      </c>
      <c r="I8" s="54">
        <v>0</v>
      </c>
      <c r="J8" s="210">
        <v>0</v>
      </c>
    </row>
    <row r="9" spans="1:10" ht="15">
      <c r="A9" s="41">
        <v>4</v>
      </c>
      <c r="B9" s="42" t="s">
        <v>73</v>
      </c>
      <c r="C9" s="43" t="s">
        <v>70</v>
      </c>
      <c r="D9" s="44"/>
      <c r="E9" s="45">
        <v>0</v>
      </c>
      <c r="F9" s="46"/>
      <c r="G9" s="47"/>
      <c r="H9" s="45">
        <v>7000</v>
      </c>
      <c r="I9" s="46">
        <v>1796</v>
      </c>
      <c r="J9" s="209">
        <v>1796</v>
      </c>
    </row>
    <row r="10" spans="1:10" ht="24.75" customHeight="1">
      <c r="A10" s="41">
        <v>5</v>
      </c>
      <c r="B10" s="42" t="s">
        <v>74</v>
      </c>
      <c r="C10" s="43" t="s">
        <v>70</v>
      </c>
      <c r="D10" s="44"/>
      <c r="E10" s="45">
        <v>0</v>
      </c>
      <c r="F10" s="46">
        <v>0</v>
      </c>
      <c r="G10" s="47">
        <v>0</v>
      </c>
      <c r="H10" s="45">
        <v>7000</v>
      </c>
      <c r="I10" s="46">
        <v>3603</v>
      </c>
      <c r="J10" s="209">
        <v>3603</v>
      </c>
    </row>
    <row r="11" spans="1:10" ht="26.25" customHeight="1" thickBot="1">
      <c r="A11" s="58">
        <v>6</v>
      </c>
      <c r="B11" s="42" t="s">
        <v>75</v>
      </c>
      <c r="C11" s="59" t="s">
        <v>70</v>
      </c>
      <c r="D11" s="60"/>
      <c r="E11" s="61">
        <v>0</v>
      </c>
      <c r="F11" s="62"/>
      <c r="G11" s="63"/>
      <c r="H11" s="61">
        <v>3000</v>
      </c>
      <c r="I11" s="62">
        <v>659</v>
      </c>
      <c r="J11" s="211">
        <v>659</v>
      </c>
    </row>
    <row r="12" spans="1:10" ht="15.75" thickBot="1">
      <c r="A12" s="65"/>
      <c r="B12" s="66" t="s">
        <v>76</v>
      </c>
      <c r="C12" s="67" t="s">
        <v>77</v>
      </c>
      <c r="D12" s="68" t="s">
        <v>78</v>
      </c>
      <c r="E12" s="69">
        <f aca="true" t="shared" si="0" ref="E12:J12">SUM(E13:E14)</f>
        <v>1950000</v>
      </c>
      <c r="F12" s="70">
        <f t="shared" si="0"/>
        <v>1271265</v>
      </c>
      <c r="G12" s="71">
        <f t="shared" si="0"/>
        <v>1271265</v>
      </c>
      <c r="H12" s="69">
        <f t="shared" si="0"/>
        <v>1602000</v>
      </c>
      <c r="I12" s="70">
        <f t="shared" si="0"/>
        <v>1086024</v>
      </c>
      <c r="J12" s="212">
        <f t="shared" si="0"/>
        <v>1086024</v>
      </c>
    </row>
    <row r="13" spans="1:10" ht="15">
      <c r="A13" s="73"/>
      <c r="B13" s="74"/>
      <c r="C13" s="75" t="s">
        <v>79</v>
      </c>
      <c r="D13" s="76" t="s">
        <v>80</v>
      </c>
      <c r="E13" s="77">
        <f>E15+E17</f>
        <v>165000</v>
      </c>
      <c r="F13" s="78">
        <f>F17</f>
        <v>73455</v>
      </c>
      <c r="G13" s="78">
        <f>G17</f>
        <v>73455</v>
      </c>
      <c r="H13" s="202">
        <f>SUM(H15,H17)</f>
        <v>5000</v>
      </c>
      <c r="I13" s="203">
        <f>I15</f>
        <v>3024</v>
      </c>
      <c r="J13" s="213">
        <f>J15</f>
        <v>3024</v>
      </c>
    </row>
    <row r="14" spans="1:10" ht="15.75" thickBot="1">
      <c r="A14" s="73"/>
      <c r="B14" s="74"/>
      <c r="C14" s="83" t="s">
        <v>81</v>
      </c>
      <c r="D14" s="84" t="s">
        <v>82</v>
      </c>
      <c r="E14" s="85">
        <f>SUM(E18)</f>
        <v>1785000</v>
      </c>
      <c r="F14" s="86">
        <f>F18</f>
        <v>1197810</v>
      </c>
      <c r="G14" s="86">
        <f>G18</f>
        <v>1197810</v>
      </c>
      <c r="H14" s="205">
        <f>H18</f>
        <v>1597000</v>
      </c>
      <c r="I14" s="206">
        <f>I18</f>
        <v>1083000</v>
      </c>
      <c r="J14" s="214">
        <f>J18</f>
        <v>1083000</v>
      </c>
    </row>
    <row r="15" spans="1:10" ht="15.75" thickBot="1">
      <c r="A15" s="91"/>
      <c r="B15" s="92"/>
      <c r="C15" s="93" t="s">
        <v>83</v>
      </c>
      <c r="D15" s="94" t="s">
        <v>80</v>
      </c>
      <c r="E15" s="95">
        <v>0</v>
      </c>
      <c r="F15" s="96">
        <v>0</v>
      </c>
      <c r="G15" s="97">
        <v>0</v>
      </c>
      <c r="H15" s="95">
        <v>5000</v>
      </c>
      <c r="I15" s="96">
        <v>3024</v>
      </c>
      <c r="J15" s="215">
        <v>3024</v>
      </c>
    </row>
    <row r="16" spans="1:10" ht="15">
      <c r="A16" s="99"/>
      <c r="B16" s="100"/>
      <c r="C16" s="101" t="s">
        <v>84</v>
      </c>
      <c r="D16" s="102" t="s">
        <v>78</v>
      </c>
      <c r="E16" s="103">
        <f aca="true" t="shared" si="1" ref="E16:J16">SUM(E17:E18)</f>
        <v>1950000</v>
      </c>
      <c r="F16" s="104">
        <f t="shared" si="1"/>
        <v>1271265</v>
      </c>
      <c r="G16" s="105">
        <f t="shared" si="1"/>
        <v>1271265</v>
      </c>
      <c r="H16" s="103">
        <f t="shared" si="1"/>
        <v>1597000</v>
      </c>
      <c r="I16" s="104">
        <f t="shared" si="1"/>
        <v>1083000</v>
      </c>
      <c r="J16" s="216">
        <f t="shared" si="1"/>
        <v>1083000</v>
      </c>
    </row>
    <row r="17" spans="1:10" ht="15">
      <c r="A17" s="99"/>
      <c r="B17" s="107"/>
      <c r="C17" s="108" t="s">
        <v>79</v>
      </c>
      <c r="D17" s="109" t="s">
        <v>80</v>
      </c>
      <c r="E17" s="110">
        <v>165000</v>
      </c>
      <c r="F17" s="111">
        <v>73455</v>
      </c>
      <c r="G17" s="112">
        <v>73455</v>
      </c>
      <c r="H17" s="110">
        <v>0</v>
      </c>
      <c r="I17" s="111">
        <v>0</v>
      </c>
      <c r="J17" s="113">
        <v>0</v>
      </c>
    </row>
    <row r="18" spans="1:10" ht="15.75" thickBot="1">
      <c r="A18" s="114"/>
      <c r="B18" s="115"/>
      <c r="C18" s="116" t="s">
        <v>81</v>
      </c>
      <c r="D18" s="117" t="s">
        <v>82</v>
      </c>
      <c r="E18" s="118">
        <v>1785000</v>
      </c>
      <c r="F18" s="119">
        <v>1197810</v>
      </c>
      <c r="G18" s="120">
        <v>1197810</v>
      </c>
      <c r="H18" s="118">
        <v>1597000</v>
      </c>
      <c r="I18" s="119">
        <v>1083000</v>
      </c>
      <c r="J18" s="121">
        <v>1083000</v>
      </c>
    </row>
    <row r="19" spans="1:10" ht="15.75" thickBot="1">
      <c r="A19" s="122"/>
      <c r="B19" s="123" t="s">
        <v>85</v>
      </c>
      <c r="C19" s="124" t="s">
        <v>77</v>
      </c>
      <c r="D19" s="124" t="s">
        <v>78</v>
      </c>
      <c r="E19" s="70">
        <v>0</v>
      </c>
      <c r="F19" s="70">
        <v>0</v>
      </c>
      <c r="G19" s="70">
        <v>0</v>
      </c>
      <c r="H19" s="70">
        <f>SUM(H20:H23)</f>
        <v>260000</v>
      </c>
      <c r="I19" s="70">
        <f>SUM(I20:I23)</f>
        <v>162860</v>
      </c>
      <c r="J19" s="212">
        <f>SUM(J20:J23)</f>
        <v>162860</v>
      </c>
    </row>
    <row r="20" spans="1:10" ht="15.75" thickBot="1">
      <c r="A20" s="125"/>
      <c r="B20" s="126"/>
      <c r="C20" s="127" t="s">
        <v>86</v>
      </c>
      <c r="D20" s="127" t="s">
        <v>78</v>
      </c>
      <c r="E20" s="128">
        <v>0</v>
      </c>
      <c r="F20" s="128">
        <v>0</v>
      </c>
      <c r="G20" s="128">
        <v>0</v>
      </c>
      <c r="H20" s="128">
        <v>215000</v>
      </c>
      <c r="I20" s="128">
        <v>150338</v>
      </c>
      <c r="J20" s="217">
        <v>150338</v>
      </c>
    </row>
    <row r="21" spans="1:10" ht="15.75" thickBot="1">
      <c r="A21" s="130"/>
      <c r="B21" s="131"/>
      <c r="C21" s="132" t="s">
        <v>87</v>
      </c>
      <c r="D21" s="132" t="s">
        <v>78</v>
      </c>
      <c r="E21" s="133">
        <v>0</v>
      </c>
      <c r="F21" s="133">
        <v>0</v>
      </c>
      <c r="G21" s="133">
        <v>0</v>
      </c>
      <c r="H21" s="133">
        <v>15000</v>
      </c>
      <c r="I21" s="133">
        <v>4468</v>
      </c>
      <c r="J21" s="218">
        <v>4468</v>
      </c>
    </row>
    <row r="22" spans="1:10" ht="15.75" thickBot="1">
      <c r="A22" s="135"/>
      <c r="B22" s="136"/>
      <c r="C22" s="137" t="s">
        <v>88</v>
      </c>
      <c r="D22" s="137" t="s">
        <v>78</v>
      </c>
      <c r="E22" s="138">
        <v>0</v>
      </c>
      <c r="F22" s="138">
        <v>0</v>
      </c>
      <c r="G22" s="138">
        <v>0</v>
      </c>
      <c r="H22" s="138">
        <v>11000</v>
      </c>
      <c r="I22" s="138">
        <v>3440</v>
      </c>
      <c r="J22" s="219">
        <v>3440</v>
      </c>
    </row>
    <row r="23" spans="1:10" ht="15.75" thickBot="1">
      <c r="A23" s="140"/>
      <c r="B23" s="141"/>
      <c r="C23" s="142" t="s">
        <v>89</v>
      </c>
      <c r="D23" s="142" t="s">
        <v>78</v>
      </c>
      <c r="E23" s="143">
        <v>0</v>
      </c>
      <c r="F23" s="143">
        <v>0</v>
      </c>
      <c r="G23" s="143">
        <v>0</v>
      </c>
      <c r="H23" s="143">
        <v>19000</v>
      </c>
      <c r="I23" s="143">
        <v>4614</v>
      </c>
      <c r="J23" s="220">
        <v>4614</v>
      </c>
    </row>
    <row r="24" spans="1:10" ht="15.75" thickBot="1">
      <c r="A24" s="65"/>
      <c r="B24" s="145" t="s">
        <v>90</v>
      </c>
      <c r="C24" s="146" t="s">
        <v>77</v>
      </c>
      <c r="D24" s="124"/>
      <c r="E24" s="70">
        <f>SUM(E25)</f>
        <v>18000</v>
      </c>
      <c r="F24" s="70">
        <f>SUM(F25)</f>
        <v>0</v>
      </c>
      <c r="G24" s="70">
        <f>SUM(G25)</f>
        <v>0</v>
      </c>
      <c r="H24" s="147">
        <f>SUM(H25,H28)</f>
        <v>23000</v>
      </c>
      <c r="I24" s="147">
        <f>SUM(I25:I28)</f>
        <v>9125</v>
      </c>
      <c r="J24" s="212">
        <f>SUM(J25:J28)</f>
        <v>9125</v>
      </c>
    </row>
    <row r="25" spans="1:10" ht="15">
      <c r="A25" s="99"/>
      <c r="B25" s="33"/>
      <c r="C25" s="148" t="s">
        <v>70</v>
      </c>
      <c r="D25" s="149" t="s">
        <v>91</v>
      </c>
      <c r="E25" s="150">
        <f aca="true" t="shared" si="2" ref="E25:J25">SUM(E26:E27)</f>
        <v>18000</v>
      </c>
      <c r="F25" s="150">
        <f t="shared" si="2"/>
        <v>0</v>
      </c>
      <c r="G25" s="150">
        <f t="shared" si="2"/>
        <v>0</v>
      </c>
      <c r="H25" s="150">
        <f t="shared" si="2"/>
        <v>0</v>
      </c>
      <c r="I25" s="150">
        <f t="shared" si="2"/>
        <v>0</v>
      </c>
      <c r="J25" s="151">
        <f t="shared" si="2"/>
        <v>0</v>
      </c>
    </row>
    <row r="26" spans="1:10" ht="15">
      <c r="A26" s="99"/>
      <c r="B26" s="152"/>
      <c r="C26" s="153"/>
      <c r="D26" s="154" t="s">
        <v>92</v>
      </c>
      <c r="E26" s="155">
        <v>18000</v>
      </c>
      <c r="F26" s="155">
        <v>0</v>
      </c>
      <c r="G26" s="155">
        <v>0</v>
      </c>
      <c r="H26" s="155">
        <v>0</v>
      </c>
      <c r="I26" s="155">
        <v>0</v>
      </c>
      <c r="J26" s="221">
        <v>0</v>
      </c>
    </row>
    <row r="27" spans="1:10" ht="15">
      <c r="A27" s="99"/>
      <c r="B27" s="152"/>
      <c r="C27" s="153"/>
      <c r="D27" s="154" t="s">
        <v>93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222">
        <v>0</v>
      </c>
    </row>
    <row r="28" spans="1:10" ht="14.25" customHeight="1">
      <c r="A28" s="99"/>
      <c r="B28" s="41"/>
      <c r="C28" s="158" t="s">
        <v>86</v>
      </c>
      <c r="D28" s="158" t="s">
        <v>11</v>
      </c>
      <c r="E28" s="159">
        <f aca="true" t="shared" si="3" ref="E28:J28">SUM(E29:E31)</f>
        <v>0</v>
      </c>
      <c r="F28" s="159">
        <f t="shared" si="3"/>
        <v>0</v>
      </c>
      <c r="G28" s="159">
        <f t="shared" si="3"/>
        <v>0</v>
      </c>
      <c r="H28" s="159">
        <f t="shared" si="3"/>
        <v>23000</v>
      </c>
      <c r="I28" s="159">
        <f t="shared" si="3"/>
        <v>9125</v>
      </c>
      <c r="J28" s="223">
        <f t="shared" si="3"/>
        <v>9125</v>
      </c>
    </row>
    <row r="29" spans="1:10" ht="15">
      <c r="A29" s="99"/>
      <c r="B29" s="41"/>
      <c r="C29" s="161"/>
      <c r="D29" s="162" t="s">
        <v>94</v>
      </c>
      <c r="E29" s="163">
        <v>0</v>
      </c>
      <c r="F29" s="163">
        <v>0</v>
      </c>
      <c r="G29" s="163">
        <v>0</v>
      </c>
      <c r="H29" s="163">
        <v>11000</v>
      </c>
      <c r="I29" s="163">
        <v>9125</v>
      </c>
      <c r="J29" s="224">
        <v>9125</v>
      </c>
    </row>
    <row r="30" spans="1:10" ht="15">
      <c r="A30" s="99"/>
      <c r="B30" s="41"/>
      <c r="C30" s="161"/>
      <c r="D30" s="161" t="s">
        <v>95</v>
      </c>
      <c r="E30" s="163">
        <v>0</v>
      </c>
      <c r="F30" s="163">
        <v>0</v>
      </c>
      <c r="G30" s="163">
        <v>0</v>
      </c>
      <c r="H30" s="163">
        <v>2000</v>
      </c>
      <c r="I30" s="163">
        <v>0</v>
      </c>
      <c r="J30" s="224">
        <v>0</v>
      </c>
    </row>
    <row r="31" spans="1:10" ht="15.75" thickBot="1">
      <c r="A31" s="99"/>
      <c r="B31" s="165"/>
      <c r="C31" s="166"/>
      <c r="D31" s="166" t="s">
        <v>96</v>
      </c>
      <c r="E31" s="167">
        <v>0</v>
      </c>
      <c r="F31" s="167">
        <v>0</v>
      </c>
      <c r="G31" s="167">
        <v>0</v>
      </c>
      <c r="H31" s="167">
        <v>10000</v>
      </c>
      <c r="I31" s="167">
        <v>0</v>
      </c>
      <c r="J31" s="225">
        <v>0</v>
      </c>
    </row>
    <row r="32" spans="1:10" ht="15.75" thickBot="1">
      <c r="A32" s="241" t="s">
        <v>98</v>
      </c>
      <c r="B32" s="241"/>
      <c r="C32" s="175" t="s">
        <v>84</v>
      </c>
      <c r="D32" s="176"/>
      <c r="E32" s="177">
        <v>0</v>
      </c>
      <c r="F32" s="178">
        <v>0</v>
      </c>
      <c r="G32" s="179">
        <v>0</v>
      </c>
      <c r="H32" s="177">
        <v>115000</v>
      </c>
      <c r="I32" s="178">
        <v>48000</v>
      </c>
      <c r="J32" s="226">
        <v>47658</v>
      </c>
    </row>
    <row r="33" spans="1:10" ht="15.75" thickBot="1">
      <c r="A33" s="241" t="s">
        <v>99</v>
      </c>
      <c r="B33" s="241"/>
      <c r="C33" s="175" t="s">
        <v>84</v>
      </c>
      <c r="D33" s="176"/>
      <c r="E33" s="181">
        <v>0</v>
      </c>
      <c r="F33" s="182">
        <v>0</v>
      </c>
      <c r="G33" s="183">
        <v>0</v>
      </c>
      <c r="H33" s="181">
        <v>124000</v>
      </c>
      <c r="I33" s="182">
        <v>100639</v>
      </c>
      <c r="J33" s="227">
        <v>100639</v>
      </c>
    </row>
    <row r="34" spans="4:10" ht="15.75" thickBot="1">
      <c r="D34" s="185" t="s">
        <v>100</v>
      </c>
      <c r="E34" s="186">
        <f>SUM(E6:E11,E15,E25)</f>
        <v>437000</v>
      </c>
      <c r="F34" s="187">
        <f>SUM(F6:F11,F15,F25)</f>
        <v>419000</v>
      </c>
      <c r="G34" s="188">
        <f>SUM(G6:G11,G15,G25)</f>
        <v>419000</v>
      </c>
      <c r="H34" s="189">
        <f>SUM(H6:H7,H9:H11,H15,H25)</f>
        <v>1625000</v>
      </c>
      <c r="I34" s="190">
        <f>SUM(I6:I7,I9:I11,I15,I25)</f>
        <v>1252441</v>
      </c>
      <c r="J34" s="191">
        <f>SUM(J6:J7,J9:J11,J15,J25)</f>
        <v>1252441</v>
      </c>
    </row>
    <row r="35" spans="4:10" ht="15.75" thickBot="1">
      <c r="D35" s="192" t="s">
        <v>101</v>
      </c>
      <c r="E35" s="193">
        <f>SUM(E16,E19,E28,E32:E33)</f>
        <v>1950000</v>
      </c>
      <c r="F35" s="194">
        <f>SUM(F16,F19,F28,F32:F33)</f>
        <v>1271265</v>
      </c>
      <c r="G35" s="195">
        <f>SUM(G16,G19,G28,G32:G33)</f>
        <v>1271265</v>
      </c>
      <c r="H35" s="196">
        <f>SUM(H8,H16,H19,H28,H32,H33)</f>
        <v>2119000</v>
      </c>
      <c r="I35" s="197">
        <f>SUM(I8,I16,I19,I28,I32,I33)</f>
        <v>1403624</v>
      </c>
      <c r="J35" s="198">
        <f>SUM(J8,J16,J19,J28,J32,J33)</f>
        <v>1403282</v>
      </c>
    </row>
    <row r="36" spans="4:10" ht="16.5" thickBot="1">
      <c r="D36" s="199" t="s">
        <v>102</v>
      </c>
      <c r="E36" s="200">
        <f aca="true" t="shared" si="4" ref="E36:J36">SUM(E34:E35)</f>
        <v>2387000</v>
      </c>
      <c r="F36" s="200">
        <f t="shared" si="4"/>
        <v>1690265</v>
      </c>
      <c r="G36" s="200">
        <f t="shared" si="4"/>
        <v>1690265</v>
      </c>
      <c r="H36" s="200">
        <f t="shared" si="4"/>
        <v>3744000</v>
      </c>
      <c r="I36" s="200">
        <f t="shared" si="4"/>
        <v>2656065</v>
      </c>
      <c r="J36" s="201">
        <f t="shared" si="4"/>
        <v>2655723</v>
      </c>
    </row>
  </sheetData>
  <sheetProtection selectLockedCells="1" selectUnlockedCells="1"/>
  <mergeCells count="10">
    <mergeCell ref="A32:B32"/>
    <mergeCell ref="A33:B33"/>
    <mergeCell ref="I1:J1"/>
    <mergeCell ref="E3:J3"/>
    <mergeCell ref="A4:A5"/>
    <mergeCell ref="B4:B5"/>
    <mergeCell ref="C4:C5"/>
    <mergeCell ref="D4:D5"/>
    <mergeCell ref="E4:G4"/>
    <mergeCell ref="H4:J4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zoomScale="120" zoomScaleNormal="120" zoomScalePageLayoutView="0" workbookViewId="0" topLeftCell="A1">
      <selection activeCell="E3" sqref="E3:J3"/>
    </sheetView>
  </sheetViews>
  <sheetFormatPr defaultColWidth="8.7109375" defaultRowHeight="12.75"/>
  <cols>
    <col min="1" max="1" width="4.7109375" style="25" customWidth="1"/>
    <col min="2" max="2" width="30.421875" style="25" customWidth="1"/>
    <col min="3" max="3" width="27.7109375" style="25" customWidth="1"/>
    <col min="4" max="4" width="24.421875" style="25" customWidth="1"/>
    <col min="5" max="5" width="11.57421875" style="25" customWidth="1"/>
    <col min="6" max="6" width="11.421875" style="25" customWidth="1"/>
    <col min="7" max="7" width="13.00390625" style="25" customWidth="1"/>
    <col min="8" max="8" width="11.57421875" style="25" customWidth="1"/>
    <col min="9" max="9" width="11.421875" style="25" customWidth="1"/>
    <col min="10" max="10" width="13.00390625" style="25" customWidth="1"/>
    <col min="11" max="16384" width="8.7109375" style="25" customWidth="1"/>
  </cols>
  <sheetData>
    <row r="1" spans="4:10" ht="18">
      <c r="D1" s="26" t="s">
        <v>58</v>
      </c>
      <c r="E1" s="27"/>
      <c r="H1" s="27"/>
      <c r="I1" s="242" t="s">
        <v>109</v>
      </c>
      <c r="J1" s="242"/>
    </row>
    <row r="2" spans="4:8" ht="15.75" thickBot="1">
      <c r="D2" s="28"/>
      <c r="E2" s="27"/>
      <c r="H2" s="27"/>
    </row>
    <row r="3" spans="4:10" ht="15.75" thickBot="1">
      <c r="D3" s="28"/>
      <c r="E3" s="243">
        <v>2018</v>
      </c>
      <c r="F3" s="243"/>
      <c r="G3" s="243"/>
      <c r="H3" s="243"/>
      <c r="I3" s="243"/>
      <c r="J3" s="243"/>
    </row>
    <row r="4" spans="1:10" ht="15.75" thickBot="1">
      <c r="A4" s="244" t="s">
        <v>60</v>
      </c>
      <c r="B4" s="245" t="s">
        <v>61</v>
      </c>
      <c r="C4" s="246" t="s">
        <v>62</v>
      </c>
      <c r="D4" s="247" t="s">
        <v>63</v>
      </c>
      <c r="E4" s="248" t="s">
        <v>64</v>
      </c>
      <c r="F4" s="248"/>
      <c r="G4" s="248"/>
      <c r="H4" s="249" t="s">
        <v>65</v>
      </c>
      <c r="I4" s="249"/>
      <c r="J4" s="249"/>
    </row>
    <row r="5" spans="1:10" ht="15.75" thickBot="1">
      <c r="A5" s="244"/>
      <c r="B5" s="245"/>
      <c r="C5" s="246"/>
      <c r="D5" s="247"/>
      <c r="E5" s="29" t="s">
        <v>66</v>
      </c>
      <c r="F5" s="30" t="s">
        <v>67</v>
      </c>
      <c r="G5" s="31" t="s">
        <v>68</v>
      </c>
      <c r="H5" s="29" t="s">
        <v>66</v>
      </c>
      <c r="I5" s="30" t="s">
        <v>67</v>
      </c>
      <c r="J5" s="32" t="s">
        <v>68</v>
      </c>
    </row>
    <row r="6" spans="1:10" ht="15">
      <c r="A6" s="33">
        <v>1</v>
      </c>
      <c r="B6" s="34" t="s">
        <v>69</v>
      </c>
      <c r="C6" s="35" t="s">
        <v>70</v>
      </c>
      <c r="D6" s="36"/>
      <c r="E6" s="37">
        <v>419000</v>
      </c>
      <c r="F6" s="38">
        <v>419000</v>
      </c>
      <c r="G6" s="39">
        <v>419000</v>
      </c>
      <c r="H6" s="37">
        <v>1552000</v>
      </c>
      <c r="I6" s="38">
        <v>1288855</v>
      </c>
      <c r="J6" s="208">
        <v>1288855</v>
      </c>
    </row>
    <row r="7" spans="1:10" ht="15">
      <c r="A7" s="41">
        <v>2</v>
      </c>
      <c r="B7" s="42" t="s">
        <v>71</v>
      </c>
      <c r="C7" s="43" t="s">
        <v>70</v>
      </c>
      <c r="D7" s="44"/>
      <c r="E7" s="45">
        <v>0</v>
      </c>
      <c r="F7" s="46">
        <v>0</v>
      </c>
      <c r="G7" s="47">
        <v>0</v>
      </c>
      <c r="H7" s="45">
        <v>51000</v>
      </c>
      <c r="I7" s="46">
        <v>18708</v>
      </c>
      <c r="J7" s="209">
        <v>18708</v>
      </c>
    </row>
    <row r="8" spans="1:10" s="57" customFormat="1" ht="15">
      <c r="A8" s="49">
        <v>3</v>
      </c>
      <c r="B8" s="50" t="s">
        <v>72</v>
      </c>
      <c r="C8" s="51"/>
      <c r="D8" s="52"/>
      <c r="E8" s="53">
        <v>0</v>
      </c>
      <c r="F8" s="54">
        <v>0</v>
      </c>
      <c r="G8" s="55">
        <v>0</v>
      </c>
      <c r="H8" s="53">
        <v>0</v>
      </c>
      <c r="I8" s="54">
        <v>0</v>
      </c>
      <c r="J8" s="210">
        <v>0</v>
      </c>
    </row>
    <row r="9" spans="1:10" ht="15">
      <c r="A9" s="41">
        <v>4</v>
      </c>
      <c r="B9" s="42" t="s">
        <v>73</v>
      </c>
      <c r="C9" s="43" t="s">
        <v>70</v>
      </c>
      <c r="D9" s="44"/>
      <c r="E9" s="45">
        <v>0</v>
      </c>
      <c r="F9" s="46"/>
      <c r="G9" s="47"/>
      <c r="H9" s="45">
        <v>7000</v>
      </c>
      <c r="I9" s="46">
        <v>1796</v>
      </c>
      <c r="J9" s="209">
        <v>1796</v>
      </c>
    </row>
    <row r="10" spans="1:10" ht="26.25">
      <c r="A10" s="41">
        <v>5</v>
      </c>
      <c r="B10" s="42" t="s">
        <v>74</v>
      </c>
      <c r="C10" s="43" t="s">
        <v>70</v>
      </c>
      <c r="D10" s="44"/>
      <c r="E10" s="45">
        <v>0</v>
      </c>
      <c r="F10" s="46">
        <v>0</v>
      </c>
      <c r="G10" s="47">
        <v>0</v>
      </c>
      <c r="H10" s="45">
        <v>7000</v>
      </c>
      <c r="I10" s="46">
        <v>3603</v>
      </c>
      <c r="J10" s="209">
        <v>3603</v>
      </c>
    </row>
    <row r="11" spans="1:10" ht="27" thickBot="1">
      <c r="A11" s="58">
        <v>6</v>
      </c>
      <c r="B11" s="42" t="s">
        <v>75</v>
      </c>
      <c r="C11" s="59" t="s">
        <v>70</v>
      </c>
      <c r="D11" s="60"/>
      <c r="E11" s="61">
        <v>0</v>
      </c>
      <c r="F11" s="62"/>
      <c r="G11" s="63"/>
      <c r="H11" s="61">
        <v>3000</v>
      </c>
      <c r="I11" s="62">
        <v>2659</v>
      </c>
      <c r="J11" s="211">
        <v>2659</v>
      </c>
    </row>
    <row r="12" spans="1:10" ht="15.75" thickBot="1">
      <c r="A12" s="65"/>
      <c r="B12" s="66" t="s">
        <v>76</v>
      </c>
      <c r="C12" s="67" t="s">
        <v>77</v>
      </c>
      <c r="D12" s="68" t="s">
        <v>78</v>
      </c>
      <c r="E12" s="69">
        <f aca="true" t="shared" si="0" ref="E12:J12">SUM(E13:E14)</f>
        <v>1950000</v>
      </c>
      <c r="F12" s="70">
        <f t="shared" si="0"/>
        <v>1284206</v>
      </c>
      <c r="G12" s="71">
        <f t="shared" si="0"/>
        <v>1284206</v>
      </c>
      <c r="H12" s="69">
        <f t="shared" si="0"/>
        <v>1602000</v>
      </c>
      <c r="I12" s="70">
        <f t="shared" si="0"/>
        <v>1439132</v>
      </c>
      <c r="J12" s="212">
        <f t="shared" si="0"/>
        <v>1439132</v>
      </c>
    </row>
    <row r="13" spans="1:10" ht="15">
      <c r="A13" s="73"/>
      <c r="B13" s="74"/>
      <c r="C13" s="75" t="s">
        <v>79</v>
      </c>
      <c r="D13" s="76" t="s">
        <v>80</v>
      </c>
      <c r="E13" s="77">
        <f>E15+E17</f>
        <v>165000</v>
      </c>
      <c r="F13" s="78">
        <f>F17</f>
        <v>84206</v>
      </c>
      <c r="G13" s="78">
        <f>G17</f>
        <v>84206</v>
      </c>
      <c r="H13" s="202">
        <f>SUM(H15,H17)</f>
        <v>5000</v>
      </c>
      <c r="I13" s="203">
        <f>I15</f>
        <v>3232</v>
      </c>
      <c r="J13" s="213">
        <f>J15</f>
        <v>3232</v>
      </c>
    </row>
    <row r="14" spans="1:10" ht="15.75" thickBot="1">
      <c r="A14" s="73"/>
      <c r="B14" s="74"/>
      <c r="C14" s="83" t="s">
        <v>81</v>
      </c>
      <c r="D14" s="84" t="s">
        <v>82</v>
      </c>
      <c r="E14" s="85">
        <f>SUM(E18)</f>
        <v>1785000</v>
      </c>
      <c r="F14" s="86">
        <f>F18</f>
        <v>1200000</v>
      </c>
      <c r="G14" s="86">
        <f>G18</f>
        <v>1200000</v>
      </c>
      <c r="H14" s="205">
        <f>H18</f>
        <v>1597000</v>
      </c>
      <c r="I14" s="206">
        <f>I18</f>
        <v>1435900</v>
      </c>
      <c r="J14" s="214">
        <f>J18</f>
        <v>1435900</v>
      </c>
    </row>
    <row r="15" spans="1:10" ht="15.75" thickBot="1">
      <c r="A15" s="91"/>
      <c r="B15" s="92"/>
      <c r="C15" s="93" t="s">
        <v>83</v>
      </c>
      <c r="D15" s="94" t="s">
        <v>80</v>
      </c>
      <c r="E15" s="95">
        <v>0</v>
      </c>
      <c r="F15" s="96">
        <v>0</v>
      </c>
      <c r="G15" s="97">
        <v>0</v>
      </c>
      <c r="H15" s="95">
        <v>5000</v>
      </c>
      <c r="I15" s="96">
        <v>3232</v>
      </c>
      <c r="J15" s="215">
        <v>3232</v>
      </c>
    </row>
    <row r="16" spans="1:10" ht="15">
      <c r="A16" s="99"/>
      <c r="B16" s="100"/>
      <c r="C16" s="101" t="s">
        <v>84</v>
      </c>
      <c r="D16" s="102" t="s">
        <v>78</v>
      </c>
      <c r="E16" s="103">
        <f aca="true" t="shared" si="1" ref="E16:J16">SUM(E17:E18)</f>
        <v>1950000</v>
      </c>
      <c r="F16" s="104">
        <f t="shared" si="1"/>
        <v>1284206</v>
      </c>
      <c r="G16" s="105">
        <f t="shared" si="1"/>
        <v>1284206</v>
      </c>
      <c r="H16" s="103">
        <f t="shared" si="1"/>
        <v>1597000</v>
      </c>
      <c r="I16" s="104">
        <f t="shared" si="1"/>
        <v>1435900</v>
      </c>
      <c r="J16" s="216">
        <f t="shared" si="1"/>
        <v>1435900</v>
      </c>
    </row>
    <row r="17" spans="1:10" ht="15">
      <c r="A17" s="99"/>
      <c r="B17" s="107"/>
      <c r="C17" s="108" t="s">
        <v>79</v>
      </c>
      <c r="D17" s="109" t="s">
        <v>80</v>
      </c>
      <c r="E17" s="110">
        <v>165000</v>
      </c>
      <c r="F17" s="111">
        <v>84206</v>
      </c>
      <c r="G17" s="112">
        <v>84206</v>
      </c>
      <c r="H17" s="110">
        <v>0</v>
      </c>
      <c r="I17" s="111">
        <v>0</v>
      </c>
      <c r="J17" s="113">
        <v>0</v>
      </c>
    </row>
    <row r="18" spans="1:10" ht="15.75" thickBot="1">
      <c r="A18" s="114"/>
      <c r="B18" s="115"/>
      <c r="C18" s="116" t="s">
        <v>81</v>
      </c>
      <c r="D18" s="117" t="s">
        <v>82</v>
      </c>
      <c r="E18" s="118">
        <v>1785000</v>
      </c>
      <c r="F18" s="119">
        <v>1200000</v>
      </c>
      <c r="G18" s="120">
        <v>1200000</v>
      </c>
      <c r="H18" s="118">
        <v>1597000</v>
      </c>
      <c r="I18" s="119">
        <v>1435900</v>
      </c>
      <c r="J18" s="121">
        <v>1435900</v>
      </c>
    </row>
    <row r="19" spans="1:10" ht="15.75" thickBot="1">
      <c r="A19" s="122"/>
      <c r="B19" s="123" t="s">
        <v>85</v>
      </c>
      <c r="C19" s="124" t="s">
        <v>77</v>
      </c>
      <c r="D19" s="124" t="s">
        <v>78</v>
      </c>
      <c r="E19" s="70">
        <v>0</v>
      </c>
      <c r="F19" s="70">
        <v>0</v>
      </c>
      <c r="G19" s="70">
        <v>0</v>
      </c>
      <c r="H19" s="70">
        <f>SUM(H20:H23)</f>
        <v>260000</v>
      </c>
      <c r="I19" s="70">
        <f>SUM(I20:I23)</f>
        <v>170569</v>
      </c>
      <c r="J19" s="212">
        <f>SUM(J20:J23)</f>
        <v>170569</v>
      </c>
    </row>
    <row r="20" spans="1:10" ht="15.75" thickBot="1">
      <c r="A20" s="125"/>
      <c r="B20" s="126"/>
      <c r="C20" s="127" t="s">
        <v>86</v>
      </c>
      <c r="D20" s="127" t="s">
        <v>78</v>
      </c>
      <c r="E20" s="128">
        <v>0</v>
      </c>
      <c r="F20" s="128">
        <v>0</v>
      </c>
      <c r="G20" s="128">
        <v>0</v>
      </c>
      <c r="H20" s="128">
        <v>215000</v>
      </c>
      <c r="I20" s="128">
        <v>157904</v>
      </c>
      <c r="J20" s="217">
        <v>157904</v>
      </c>
    </row>
    <row r="21" spans="1:10" ht="15.75" thickBot="1">
      <c r="A21" s="130"/>
      <c r="B21" s="131"/>
      <c r="C21" s="132" t="s">
        <v>87</v>
      </c>
      <c r="D21" s="132" t="s">
        <v>78</v>
      </c>
      <c r="E21" s="133">
        <v>0</v>
      </c>
      <c r="F21" s="133">
        <v>0</v>
      </c>
      <c r="G21" s="133">
        <v>0</v>
      </c>
      <c r="H21" s="133">
        <v>15000</v>
      </c>
      <c r="I21" s="133">
        <v>4468</v>
      </c>
      <c r="J21" s="218">
        <v>4468</v>
      </c>
    </row>
    <row r="22" spans="1:10" ht="15.75" thickBot="1">
      <c r="A22" s="135"/>
      <c r="B22" s="136"/>
      <c r="C22" s="137" t="s">
        <v>88</v>
      </c>
      <c r="D22" s="137" t="s">
        <v>78</v>
      </c>
      <c r="E22" s="138">
        <v>0</v>
      </c>
      <c r="F22" s="138">
        <v>0</v>
      </c>
      <c r="G22" s="138">
        <v>0</v>
      </c>
      <c r="H22" s="138">
        <v>11000</v>
      </c>
      <c r="I22" s="138">
        <v>3583</v>
      </c>
      <c r="J22" s="219">
        <v>3583</v>
      </c>
    </row>
    <row r="23" spans="1:10" ht="15.75" thickBot="1">
      <c r="A23" s="140"/>
      <c r="B23" s="141"/>
      <c r="C23" s="142" t="s">
        <v>89</v>
      </c>
      <c r="D23" s="142" t="s">
        <v>78</v>
      </c>
      <c r="E23" s="143">
        <v>0</v>
      </c>
      <c r="F23" s="143">
        <v>0</v>
      </c>
      <c r="G23" s="143">
        <v>0</v>
      </c>
      <c r="H23" s="143">
        <v>19000</v>
      </c>
      <c r="I23" s="143">
        <v>4614</v>
      </c>
      <c r="J23" s="220">
        <v>4614</v>
      </c>
    </row>
    <row r="24" spans="1:10" ht="15.75" thickBot="1">
      <c r="A24" s="65"/>
      <c r="B24" s="145" t="s">
        <v>90</v>
      </c>
      <c r="C24" s="146" t="s">
        <v>77</v>
      </c>
      <c r="D24" s="124"/>
      <c r="E24" s="70">
        <f>SUM(E25)</f>
        <v>18000</v>
      </c>
      <c r="F24" s="70">
        <f>SUM(F25)</f>
        <v>0</v>
      </c>
      <c r="G24" s="70">
        <f>SUM(G25)</f>
        <v>0</v>
      </c>
      <c r="H24" s="147">
        <f>SUM(H25,H28)</f>
        <v>23000</v>
      </c>
      <c r="I24" s="147">
        <f>SUM(I25:I28)</f>
        <v>9911</v>
      </c>
      <c r="J24" s="212">
        <f>SUM(J25:J28)</f>
        <v>9911</v>
      </c>
    </row>
    <row r="25" spans="1:10" ht="15">
      <c r="A25" s="99"/>
      <c r="B25" s="33"/>
      <c r="C25" s="148" t="s">
        <v>70</v>
      </c>
      <c r="D25" s="149" t="s">
        <v>91</v>
      </c>
      <c r="E25" s="150">
        <f aca="true" t="shared" si="2" ref="E25:J25">SUM(E26:E27)</f>
        <v>18000</v>
      </c>
      <c r="F25" s="150">
        <f t="shared" si="2"/>
        <v>0</v>
      </c>
      <c r="G25" s="150">
        <f t="shared" si="2"/>
        <v>0</v>
      </c>
      <c r="H25" s="150">
        <f t="shared" si="2"/>
        <v>0</v>
      </c>
      <c r="I25" s="150">
        <f t="shared" si="2"/>
        <v>0</v>
      </c>
      <c r="J25" s="151">
        <f t="shared" si="2"/>
        <v>0</v>
      </c>
    </row>
    <row r="26" spans="1:10" ht="15">
      <c r="A26" s="99"/>
      <c r="B26" s="152"/>
      <c r="C26" s="153"/>
      <c r="D26" s="154" t="s">
        <v>92</v>
      </c>
      <c r="E26" s="155">
        <v>18000</v>
      </c>
      <c r="F26" s="155">
        <v>0</v>
      </c>
      <c r="G26" s="155">
        <v>0</v>
      </c>
      <c r="H26" s="155">
        <v>0</v>
      </c>
      <c r="I26" s="155">
        <v>0</v>
      </c>
      <c r="J26" s="221">
        <v>0</v>
      </c>
    </row>
    <row r="27" spans="1:10" ht="15">
      <c r="A27" s="99"/>
      <c r="B27" s="152"/>
      <c r="C27" s="153"/>
      <c r="D27" s="154" t="s">
        <v>93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222">
        <v>0</v>
      </c>
    </row>
    <row r="28" spans="1:10" ht="15">
      <c r="A28" s="99"/>
      <c r="B28" s="41"/>
      <c r="C28" s="158" t="s">
        <v>86</v>
      </c>
      <c r="D28" s="158" t="s">
        <v>11</v>
      </c>
      <c r="E28" s="159">
        <f aca="true" t="shared" si="3" ref="E28:J28">SUM(E29:E31)</f>
        <v>0</v>
      </c>
      <c r="F28" s="159">
        <f t="shared" si="3"/>
        <v>0</v>
      </c>
      <c r="G28" s="159">
        <f t="shared" si="3"/>
        <v>0</v>
      </c>
      <c r="H28" s="159">
        <f t="shared" si="3"/>
        <v>23000</v>
      </c>
      <c r="I28" s="159">
        <f t="shared" si="3"/>
        <v>9911</v>
      </c>
      <c r="J28" s="223">
        <f t="shared" si="3"/>
        <v>9911</v>
      </c>
    </row>
    <row r="29" spans="1:10" ht="15">
      <c r="A29" s="99"/>
      <c r="B29" s="41"/>
      <c r="C29" s="161"/>
      <c r="D29" s="162" t="s">
        <v>94</v>
      </c>
      <c r="E29" s="163">
        <v>0</v>
      </c>
      <c r="F29" s="163">
        <v>0</v>
      </c>
      <c r="G29" s="163">
        <v>0</v>
      </c>
      <c r="H29" s="163">
        <v>11000</v>
      </c>
      <c r="I29" s="163">
        <v>9911</v>
      </c>
      <c r="J29" s="224">
        <v>9911</v>
      </c>
    </row>
    <row r="30" spans="1:10" ht="15">
      <c r="A30" s="99"/>
      <c r="B30" s="41"/>
      <c r="C30" s="161"/>
      <c r="D30" s="161" t="s">
        <v>95</v>
      </c>
      <c r="E30" s="163">
        <v>0</v>
      </c>
      <c r="F30" s="163">
        <v>0</v>
      </c>
      <c r="G30" s="163">
        <v>0</v>
      </c>
      <c r="H30" s="163">
        <v>2000</v>
      </c>
      <c r="I30" s="163">
        <v>0</v>
      </c>
      <c r="J30" s="224">
        <v>0</v>
      </c>
    </row>
    <row r="31" spans="1:10" ht="15.75" thickBot="1">
      <c r="A31" s="99"/>
      <c r="B31" s="165"/>
      <c r="C31" s="166"/>
      <c r="D31" s="166" t="s">
        <v>96</v>
      </c>
      <c r="E31" s="167">
        <v>0</v>
      </c>
      <c r="F31" s="167">
        <v>0</v>
      </c>
      <c r="G31" s="167">
        <v>0</v>
      </c>
      <c r="H31" s="167">
        <v>10000</v>
      </c>
      <c r="I31" s="167">
        <v>0</v>
      </c>
      <c r="J31" s="225">
        <v>0</v>
      </c>
    </row>
    <row r="32" spans="1:10" ht="15.75" thickBot="1">
      <c r="A32" s="241" t="s">
        <v>98</v>
      </c>
      <c r="B32" s="241"/>
      <c r="C32" s="175" t="s">
        <v>84</v>
      </c>
      <c r="D32" s="176"/>
      <c r="E32" s="177">
        <v>0</v>
      </c>
      <c r="F32" s="178">
        <v>0</v>
      </c>
      <c r="G32" s="179">
        <v>0</v>
      </c>
      <c r="H32" s="177">
        <v>115000</v>
      </c>
      <c r="I32" s="178">
        <v>50658</v>
      </c>
      <c r="J32" s="226">
        <v>50658</v>
      </c>
    </row>
    <row r="33" spans="1:10" ht="15.75" thickBot="1">
      <c r="A33" s="241" t="s">
        <v>99</v>
      </c>
      <c r="B33" s="241"/>
      <c r="C33" s="175" t="s">
        <v>84</v>
      </c>
      <c r="D33" s="176"/>
      <c r="E33" s="181">
        <v>0</v>
      </c>
      <c r="F33" s="182">
        <v>0</v>
      </c>
      <c r="G33" s="183">
        <v>0</v>
      </c>
      <c r="H33" s="181">
        <v>124000</v>
      </c>
      <c r="I33" s="182">
        <v>109109</v>
      </c>
      <c r="J33" s="227">
        <v>109109</v>
      </c>
    </row>
    <row r="34" spans="4:10" ht="15.75" thickBot="1">
      <c r="D34" s="185" t="s">
        <v>100</v>
      </c>
      <c r="E34" s="186">
        <f>SUM(E6:E11,E15,E25)</f>
        <v>437000</v>
      </c>
      <c r="F34" s="187">
        <f>SUM(F6:F11,F15,F25)</f>
        <v>419000</v>
      </c>
      <c r="G34" s="188">
        <f>SUM(G6:G11,G15,G25)</f>
        <v>419000</v>
      </c>
      <c r="H34" s="189">
        <f>SUM(H6:H7,H9:H11,H15,H25)</f>
        <v>1625000</v>
      </c>
      <c r="I34" s="190">
        <f>SUM(I6:I7,I9:I11,I15,I25)</f>
        <v>1318853</v>
      </c>
      <c r="J34" s="191">
        <f>SUM(J6:J7,J9:J11,J15,J25)</f>
        <v>1318853</v>
      </c>
    </row>
    <row r="35" spans="4:10" ht="15.75" thickBot="1">
      <c r="D35" s="192" t="s">
        <v>101</v>
      </c>
      <c r="E35" s="193">
        <f>SUM(E16,E19,E28,E32:E33)</f>
        <v>1950000</v>
      </c>
      <c r="F35" s="194">
        <f>SUM(F16,F19,F28,F32:F33)</f>
        <v>1284206</v>
      </c>
      <c r="G35" s="195">
        <f>SUM(G16,G19,G28,G32:G33)</f>
        <v>1284206</v>
      </c>
      <c r="H35" s="196">
        <f>SUM(H8,H16,H19,H28,H32,H33)</f>
        <v>2119000</v>
      </c>
      <c r="I35" s="197">
        <f>SUM(I8,I16,I19,I28,I32,I33)</f>
        <v>1776147</v>
      </c>
      <c r="J35" s="198">
        <f>SUM(J8,J16,J19,J28,J32,J33)</f>
        <v>1776147</v>
      </c>
    </row>
    <row r="36" spans="4:10" ht="16.5" thickBot="1">
      <c r="D36" s="199" t="s">
        <v>102</v>
      </c>
      <c r="E36" s="200">
        <f aca="true" t="shared" si="4" ref="E36:J36">SUM(E34:E35)</f>
        <v>2387000</v>
      </c>
      <c r="F36" s="200">
        <f t="shared" si="4"/>
        <v>1703206</v>
      </c>
      <c r="G36" s="200">
        <f t="shared" si="4"/>
        <v>1703206</v>
      </c>
      <c r="H36" s="200">
        <f t="shared" si="4"/>
        <v>3744000</v>
      </c>
      <c r="I36" s="200">
        <f t="shared" si="4"/>
        <v>3095000</v>
      </c>
      <c r="J36" s="201">
        <f t="shared" si="4"/>
        <v>3095000</v>
      </c>
    </row>
  </sheetData>
  <sheetProtection selectLockedCells="1" selectUnlockedCells="1"/>
  <mergeCells count="10">
    <mergeCell ref="A32:B32"/>
    <mergeCell ref="A33:B33"/>
    <mergeCell ref="I1:J1"/>
    <mergeCell ref="E3:J3"/>
    <mergeCell ref="A4:A5"/>
    <mergeCell ref="B4:B5"/>
    <mergeCell ref="C4:C5"/>
    <mergeCell ref="D4:D5"/>
    <mergeCell ref="E4:G4"/>
    <mergeCell ref="H4:J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 Stan</cp:lastModifiedBy>
  <cp:lastPrinted>2018-12-20T09:59:09Z</cp:lastPrinted>
  <dcterms:modified xsi:type="dcterms:W3CDTF">2018-12-27T13:21:35Z</dcterms:modified>
  <cp:category/>
  <cp:version/>
  <cp:contentType/>
  <cp:contentStatus/>
</cp:coreProperties>
</file>